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BCDKT" sheetId="1" r:id="rId1"/>
    <sheet name="KQKD" sheetId="2" r:id="rId2"/>
    <sheet name="LCTT" sheetId="3" r:id="rId3"/>
    <sheet name="TMBCTC" sheetId="4" r:id="rId4"/>
    <sheet name="TMTSCD" sheetId="5" r:id="rId5"/>
    <sheet name="TMNV" sheetId="6" r:id="rId6"/>
  </sheets>
  <externalReferences>
    <externalReference r:id="rId9"/>
  </externalReferences>
  <definedNames/>
  <calcPr fullCalcOnLoad="1"/>
</workbook>
</file>

<file path=xl/sharedStrings.xml><?xml version="1.0" encoding="utf-8"?>
<sst xmlns="http://schemas.openxmlformats.org/spreadsheetml/2006/main" count="1748" uniqueCount="1168">
  <si>
    <t>COÂNG TY COÅ PHAÀN THUOÁC SAÙT TRUØNG CAÀN THÔ</t>
  </si>
  <si>
    <t>THUYEÁT MINH BAÙO CAÙO TAØI CHÍNH</t>
  </si>
  <si>
    <t>Maãu soá B 09 - DN</t>
  </si>
  <si>
    <t>(Ban haønh theo QÑ soá 15/2006/QÑ - BTC ngaøy 20/03/20006 cuûa Boä tröôûng BTC)</t>
  </si>
  <si>
    <t>Ñôn vò tính: Ñoàng Vieät Nam</t>
  </si>
  <si>
    <t>I.</t>
  </si>
  <si>
    <t>ÑAËC ÑIEÅM HOAÏT ÑOÄNG CUÛA DOANH NGHIEÄP</t>
  </si>
  <si>
    <t>1.</t>
  </si>
  <si>
    <t>Hình thöùc sôû höõu voán</t>
  </si>
  <si>
    <t>Voán coå phaàn</t>
  </si>
  <si>
    <t>2.</t>
  </si>
  <si>
    <t xml:space="preserve">Lónh vöïc kinh doanh: </t>
  </si>
  <si>
    <t>Saûn xuaát, thöông maïi</t>
  </si>
  <si>
    <t>3.</t>
  </si>
  <si>
    <t>Ngaønh ngheà kinh doanh</t>
  </si>
  <si>
    <t>Nhaäp khaåu, saûn xuaát, gia coâng, kinh doanh thuoác baûo veä thöïc vaät, caùc cheá phaåm sinh hoïc vaø hoùa chaát caùc loaïi; Nhaäp khaåu kinh doanh phaân boùn, maùy moùc thieát bò, duïng cuï phuïc vuï saûn xuaát noâng nghieäp; Saûn xuaát kinh doanh thuoác vaø hoùa chaát duøng trong nuoâi troàng thuûy saûn.</t>
  </si>
  <si>
    <t>-  Ñaïi lyù mua baùn, giôùi thieäu saûn phaåm môùi thuoäc ngaønh phaùt thanh truyeàn hình;
-  Dòch vuï hoäi nghò, hoäi thaûo veà phaùt thanh truyeàn hình;
-  Saûn xuaát, tö vaán, moâi giôùi caùc chöông trình quaûng caùo treân soùng MMDS vaø dòch vuï quaûng caùo treân caùc phöông tieän thoâng tin ñaïi chuùng;
-  Mua baùn caùc loaïi thieát bò khoa hoïc ño löôøng, kieåm nghieäm ñieän, ñieän töû, tin hoïc, vaên phoøng;
-  Gia coâng laép raùp caùc loaïi thieát bò ñieän töû thuoäc ngaønh phaùt thanh truyeàn hình;
-  Mua baùn, laép ñaët maùy moùc thieát bò phoøng chaùy chöõa chaùy;
-  Hoaït ñoäng vieãn thoâng khaùc: cung caáp dòch vuï internet;
- Saûn xuaát chöông trình phuïc vuï cho vieäc phaùt caùc chöông trình theo Giaáy pheùp soá 1861/GP-BTTTT ngaøy 25/12/2009 cuûa Boä Thoâng tin vaø Truyeàn Thoâng;
- Cung caáp dòch vuï troø chôi tröïc tuyeán, dòch vuï nhaén tin.</t>
  </si>
  <si>
    <t>4.</t>
  </si>
  <si>
    <t>Ñaëc ñieåm hoaït ñoäng cuûa doanh nghieäp trong naêm taøi chính coù aûnh höôûng ñeán baùo caùo taøi chính: khoâng</t>
  </si>
  <si>
    <t>5.</t>
  </si>
  <si>
    <t>Toång soá nhaân vieân ñeán 30/6/2010</t>
  </si>
  <si>
    <t>1.300 ngöôøi</t>
  </si>
  <si>
    <t>Trong ñoù: nhaân vieân quaûn lyù</t>
  </si>
  <si>
    <t>55 ngöôøi</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</si>
  <si>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</si>
  <si>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</si>
  <si>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</si>
  <si>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</si>
  <si>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</si>
  <si>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</si>
  <si>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</si>
  <si>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</si>
  <si>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</si>
  <si>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 vaø theo caùc thoâng tö hieän haønh vaø caäp nhaät theo Thoâng tö soá 244/2009/TT-BTC ngaøy 31/12/2009 cuûa Boä Taøi chính.</t>
  </si>
  <si>
    <t>Tuyeân boá veà vieäc tuaân thuû chuaån möïc keá toaùn vaø cheá ñoä keá toaùn.</t>
  </si>
  <si>
    <t xml:space="preserve">- Chuùng toâi ñaõ thöïc hieän coâng vieäc keá toaùn theo chuaån möïc keá toaùn Vieät Nam vaø caùc quy ñònh veà phaùp lyù coù lieân quan. Baùo caùo taøi chính ñaõ ñöôïc trình baøy moät caùch trung thöïc vaø hôïp lyù veà tình hình taøi chính, keát quaû kinh doanh vaø caùc luoàng tieàn cuûa doanh nghieäp. </t>
  </si>
  <si>
    <t>- Vieäc löïa choïn soá lieäu vaø thoâng tin caàn phaûi trình baøy trong baûn Thuyeát minh baùo caùo taøi chính ñöôïc thöïc hieän theo nguyeân taéc troïng yeáu quy ñònh taïi chuaån möïc keá toaùn Vieät nam soá 21 " Trình baøy Baùo Caùo Taøi Chính".</t>
  </si>
  <si>
    <t>Hình thöùc keá toaùn aùp duïng</t>
  </si>
  <si>
    <t>Hình thöùc soå keá toaùn aùp duïng: Coâng ty aùp duïng hình thöùc keá toaùn treân maùy vi tính</t>
  </si>
  <si>
    <t>IV.</t>
  </si>
  <si>
    <t>CAÙC CHÍNH SAÙCH KEÁ TOAÙN AÙP DUÏNG</t>
  </si>
  <si>
    <t>Nguyeân taéc ghi nhaän caùc khoaûn tieàn vaø töông ñöông tieàn.</t>
  </si>
  <si>
    <t>Phöông phaùp chuyeån ñoåi caùc ñoàng tieàn khaùc ra ñoàng tieàn söû duïng trong keá toaùn.</t>
  </si>
  <si>
    <t>Cheânh leäch tyû giaù chuyeån ñoåi ngoaïi teä phaùt sinh trong kyø khi doanh nghieäp ñang hoaït ñoäng ñöôïc quy ñoåi theo tyû giaù giao dòch thöïc teá cuûa nghieäp vuï kinh teá phaùt sinh, tính vaøo thu nhaäp hoaëc chi phí taøi chính vaø ñöôïc phaûn aùnh treân Baùo caùo keát quaû kinh doanh trong kyø.</t>
  </si>
  <si>
    <t xml:space="preserve">Soá dö cuoái kyø cuûa taøi khoaûn voán baèng tieàn coù goác ngoaïi teä phaûi ñöôïc ñaùnh giaù laïi theo tyû giaù giao dòch bình quaân treân thò tröôøng ngoaïi teä lieân ngaân haøng do Ngaân haøng Nhaø nöôùc Vieät Nam coâng boá ôû thôøi ñieåm laäp baùo caùo taøi chính. </t>
  </si>
  <si>
    <t>Nguyeân taéc ghi nhaän haøng toàn kho</t>
  </si>
  <si>
    <t>Nguyeân taéc ghi nhaän vaø khaáu hao taøi saûn coá ñònh (TSCÑ) vaø thueâ taøi chính.</t>
  </si>
  <si>
    <t>Thôøi gian söû duïng cuûa caùc TSCÑ:</t>
  </si>
  <si>
    <t>Nhaø xöôûng, vaät kieán truùc</t>
  </si>
  <si>
    <t>5 - 50 naêm</t>
  </si>
  <si>
    <t>Maùy moùc, thieát bò</t>
  </si>
  <si>
    <t>3 - 20 naêm</t>
  </si>
  <si>
    <t>Phöông tieän vaän taûi, truyeàn daãn</t>
  </si>
  <si>
    <t>4 - 30 naêm</t>
  </si>
  <si>
    <t>Thieát bò, duïng cuï quaûn lyù</t>
  </si>
  <si>
    <t>5 - 10 naêm</t>
  </si>
  <si>
    <t>Taøi saûn coá ñònh voâ hình</t>
  </si>
  <si>
    <t>Thôøi haïn toái ña 20 naêm</t>
  </si>
  <si>
    <t>TSCÑ voâ hình laø ñaát coù thôøi haïn, thôøi gian söû duïng laø thôøi haïn ñöôïc pheùp söû duïng ñaát theo quy ñònh.</t>
  </si>
  <si>
    <t>Nguyeân taéc ghi nhaän vaø khaáu hao baát ñoäng saûn ñaàu tö</t>
  </si>
  <si>
    <t>Nguyeân taéc ghi nhaän caùc khoaûn ñaàu tö taøi chính</t>
  </si>
  <si>
    <t>Nguyeân taéc ghi nhaän vaø voán hoaù caùc khoaûn chi phí ñi vay</t>
  </si>
  <si>
    <t>Nguyeân taéc ghi nhaän vaø voán hoaù caùc khoaûn chi phí khaùc.</t>
  </si>
  <si>
    <t xml:space="preserve">Chi phí traû tröôùc chuû yeáu: khoaûn chi phí thueâ ñaát taïi Khu coâng nghieäp Traø Noùc xaây döïng nhaø maùy saûn xuaát cuûa coâng ty. </t>
  </si>
  <si>
    <t>6.</t>
  </si>
  <si>
    <t>Nguyeân taéc vaø phöông phaùp ghi nhaän chi phí phaûi traû</t>
  </si>
  <si>
    <t>Chi phí phaûi traû chuû yeáu chi phí söõa chöõa lôùn TSCÑ do ñaëc thuø vieäc söõa chöõa lôùn coù tính chu kyø, chi phí laõi vay phaûi traû trong tröôøng hôïp vay traû laõi sau, laõi traùi phieáu traû sau vaø chi phí ngöøng saûn xuaát kinh doanh theo muøa vuï….</t>
  </si>
  <si>
    <t>7.</t>
  </si>
  <si>
    <t>Nguyeân taéc vaø phöông phaùp ghi nhaän caùc khoaûn döï phoøng phaûi traû</t>
  </si>
  <si>
    <t>8.</t>
  </si>
  <si>
    <t>Nguyeân taéc ghi nhaän voán chuû sôû höõu</t>
  </si>
  <si>
    <t xml:space="preserve">Nguyeân taéc ghi nhaän voán ñaàu tö cuûa chuû sôû höõu: </t>
  </si>
  <si>
    <t xml:space="preserve">Nguoàn voán kinh doanh ñöôïc hình thaønh töø soá tieàn maø caùc thaønh vieân hay coå ñoâng ñaõ goùp voán mua coå phaàn, coå phieáu, hoaëc ñöôïc boå sung töø lôïi nhuaän sau thueá theo Nghò Quyeát cuûa Ñaïi Hoäi Ñoàng coå ñoâng doanh nghieäp hoaëc theo quy ñònh trong ñieàu leä hoaït ñoäng cuûa Coâng ty. Nguoàn voán kinh doanh ñöôïc ghi nhaän theo soá voán thöïc teá ñaõ goùp baèng tieàn hoaëc baèng taøi saûn tính theo meänh giaù cuûa coå phieáu ñaõ phaùt haønh khi môùi thaønh laäp, hoaëc huy ñoäng theâm ñeå môû roäng quy moâ hoaït ñoäng cuûa coâng ty. </t>
  </si>
  <si>
    <t>Nguyeân taéc ghi nhaän thaëng dö voán coå phaàn vaø voán khaùc.</t>
  </si>
  <si>
    <t>Nguyeân taéc ghi nhaän cheânh leäch tyû giaù.</t>
  </si>
  <si>
    <t xml:space="preserve">Cheânh leäch tyû giaù ñöôïc phaûn aùnh soá cheânh leäch tyû giaù hoái ñoaùi phaùt sinh trong hoaït ñoäng ñaàu tö XDCB ( giai ñoaïn tröôùc hoaït ñoäng); cheânh leäch tyû giaù hoái ñoaùi do ñaùnh giaù laïi caùc khoaûn muïc tieàn teä coù goác ngoaïi teä cuoái naêm taøi chính vaø tình hình xöû lyù soá cheânh leäch tyû giaù hoái ñoaùi ñoù. </t>
  </si>
  <si>
    <t>Nguyeân taéc ghi nhaän lôïi nhuaän chöa phaân phoái.</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</si>
  <si>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</si>
  <si>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Vieäc phaân phoái lôïi nhuaän ñöôïc caên cöù vaøo ñieàu leä vaø quyeát ñònh Hoäi ñoàng quaûn trò ñöôïc thoâng qua Ñaïi hoäi coå ñoâng haøng naêm.</t>
  </si>
  <si>
    <t>9.</t>
  </si>
  <si>
    <t>Nguyeân taéc vaø phöông phaùp ghi nhaän Doanh thu</t>
  </si>
  <si>
    <t>Nguyeân taéc vaø phöông phaùp ghi nhaän doanh thu baùn haøng</t>
  </si>
  <si>
    <t>Doanh thu baùn haøng laø baùn saûn phaåm do doanh nghieäp saûn xuaát ra, baùn haøng hoùa mua vaøo vaø baùn baát ñoäng saûn ñaàu tö. Doanh thu baùn haøng ñöôïc ghi nhaän khi ñoàng thôøi thoûa maõn 5 ñieàu kieän sau: 1. Doanh nghieäp ñaõ chuyeån giao phaàn lôùn ruûi ro vaø lôïi ích gaén lieàn quyeàn sôû höõu saûn phaåm hoaëc haøng hoùa cho ngöôøi mua; 2. Doanh nghieäp khoâng coøn naém giöõ quyeàn quaûn lyù haøng hoùa nhö ngöôøi sôû höõu haøng hoùa hoaëc quyeàn kieåm soaùt haøng hoùa; 3. Doanh thu ñöôïc xaùc ñònh töông ñoái chaéc chaén; 4. Doanh nghieäp ñaõ thu ñöôïc lôïi ích kinh teá töø giao dòch baùn haøng; 5. Xaùc ñònh chi phí lieân quan ñeán giao dòch baùn haøng.</t>
  </si>
  <si>
    <t>Nguyeân taéc vaø phöông phaùp ghi nhaän doanh thu cung caáp dòch vuï</t>
  </si>
  <si>
    <t>Doanh thu cung caáp dòch vuï laø thöïc hieän coâng vieäc ñaõ thoûa thuaän theo hôïp ñoàng trong moät kyø, hoaëc nhieàu kyø keá toaùn. Doanh thu cung caáp dòch vuï ñöôïc xaùc ñònh khi thoûa maõn taát caû 4 ñieàu kieän sau: 1. Doanh thu ñöôïc xaùc ñònh töông ñoái chaéc chaén; 2. Coù khaû naêng thu ñöôïc lôïi ích kinh teá töø giao dòch cung caáp dòch vuï ñoù; 3. Xaùc ñònh ñöôïc phaàn coâng vieäc ñaõ hoaøn thaønh vaøo ngaøy laäp baûng Caân ñoái keá toaùn; 4. Xaùc ñònh ñöôïc chi phí phaùt sinh cho giao dòch vaø chi phí hoaøn thaønh giao dòch cung caáp dòch vuï ñoù.</t>
  </si>
  <si>
    <t>Nguyeân taéc vaø phöông phaùp ghi nhaän doanh thu hoaït ñoäng taøi chính</t>
  </si>
  <si>
    <t>Doanh thu hoaït ñoäng taøi chính phaûn aùnh doanh thu töø tieàn laõi, tieàn baûn quyeàn, coå töùc, lôïi nhuaän ñöôïc chia vaø doanh thu hoaït ñoäng taøi chính khaùc cuûa doanh nghieäp (ñaàu tö mua baùn chöùng khoaùn, thanh lyù caùc khoaûn voán goùp lieân doanh, ñaàu tö vaøo coâng ty lieân keát, coâng ty con, ñaàu tö voán khaùc; laõi tyû giaù hoái ñoaùi; Laõi chuyeån nhöôïng voán)... Doanh thu taøi chính ñöôïc ghi nhaän khi thoûa maõn ñoàng thôøi 2 ñieàu kieän: 1. Coù khaû naêng thu ñöôïc lôïi ích töø giao dòch ñoù; 2. Doanh thu ñöôïc xaùc ñònh töông ñoái chaéc chaén.</t>
  </si>
  <si>
    <t>Nguyeân taéc vaø phöông phaùp ghi nhaän doanh thu hôïp ñoàng xaây döïng</t>
  </si>
  <si>
    <t>Ghi nhaän doanh thu vaø chi phí cuûa hôïp ñoàng xaây döïng ñöôïc ghi nhaän theo 2 tröôøng hôïp sau:</t>
  </si>
  <si>
    <t>10.</t>
  </si>
  <si>
    <t>Nguyeân taéc vaø phöông phaùp ghi nhaän chi phí taøi chính</t>
  </si>
  <si>
    <t>Khoaûn chi phí taøi chính ñöôïc ghi nhaän chi tieát cho töøng noäi dung chi phí khi thöïc teá phaùt sinh trong kyø vaø ñöôïc xaùc ñònh moät caùch ñaùng tin caäy khi coù ñaày ñuû baèng chöùng veà caùc khoaûn chi phí naøy.</t>
  </si>
  <si>
    <t>11.</t>
  </si>
  <si>
    <t>Nguyeân taéc vaø phöông phaùp ghi nhaän chi phí thueá TNDN hieän haønh, chi phí thueá TNDN hoaõn laïi</t>
  </si>
  <si>
    <t>Chi phí thueá thu nhaäp doanh nghieäp ñöôïc xaùc ñònh goàm toång chi phí thueá thu nhaäp doanh nghieäp hieän haønh vaø chi phí thueá thu nhaäp doanh nghieäp hoaõn laïi khi xaùc ñònh lôïi nhuaän hoaëc loã cuûa moät kyø keá toaùn</t>
  </si>
  <si>
    <t xml:space="preserve">Thueá thu nhaäp doanh nghieäp hieän haønh: laø soá thueá thu nhaäp doanh nghieäp phaûi noäp (hoaëc thu hoài ñöôïc) tính treân thu nhaäp chòu thueá vaø thueá suaát thueá thu nhaäp doanh nghieäp cuûa naêm hieän haønh theo luaät thueá TNDN hieän haønh ñöôïc ghi nhaän </t>
  </si>
  <si>
    <t>Thueá thu nhaäp doanh nghieäp hoaõn laïi bao goàm thueá thu nhaäp hoaõn laïi phaûi traû vaø taøi saûn thueá thu nhaäp hoaõn laïi; Thueá thu nhaäp hoaõn laõi phaûi traû: laø soá thueá TNDN seõ phaûi noäp trong töông lai tính treân caùc khoaûn cheânh leäch taïm thôøi chòu thueá TNDN trong naêm hieän haønh; Taøi saûn thueá thu nhaäp hoaõn laïi: laø soá thueá TNDN seõ ñöôïc hoaøn laïi trong töông lai tính treân caùc khoaûn sau: a)  Cheânh leäch taïm thôøi ñöôïc khaáu tröø; b)  Giaù trò ñöôïc khaáu tröø chuyeån sang naêm sau cuûa caùc khoaûn loã tính thueá chöa söû duïng; vaø c) Giaù trò ñöôïc khaáu tröø chuyeån sang naêm sau cuûa caùc khoaûn öu ñaõi thueá chöa söû duïng.</t>
  </si>
  <si>
    <t>Caùc khoaûn thueá phaûi noäp ngaân saùch nhaø nöôùc seõ ñöôïc quyeát toaùn cuï theå vôùi cô quan thueá. Cheânh leäch giöõa soá thueá phaûi noäp theo soå saùch vaø soá lieäu kieåm tra quyeát toaùn seõ ñöôïc ñieàu chænh khi coù quyeát toaùn chính thöùc vôùi cô quan thueá.</t>
  </si>
  <si>
    <t>Chính saùch thueá theo nhöõng ñieàu kieän quy ñònh cho coâng ty naêm hieän haønh nhö sau:</t>
  </si>
  <si>
    <t>12.</t>
  </si>
  <si>
    <t>Caùc nghieäp vuï döï phoøng ruûi ro hoái ñoaùi</t>
  </si>
  <si>
    <t>Soá dö cuoái kyø cuûa caùc khoaûn muïc tieàn teä (tieàn, töông döông tieàn, caùc khoaûn phaûi thu, phaûi traû) coù goác ngoaïi teä ñöôïc ñaùnh giaù laïi theo tyû giaù giao dòch bình quaân treân thị tröôøng ngoaïi teä lieân ngaân haøng do Ngaân haøng Nhaø nöôùc Vieät Nam coâng boá taïi thôøi ñieåm laäp baùo caùo taøi chính.</t>
  </si>
  <si>
    <t>Caùc nghieäp vuï döï phoøng ruûi ro hoái ñoaùi thöïc hieän theo thoâng tö soá 201/2009/TT-BTC ngaøy 15/10/2009 höôùng daãn veà xöû lyù caùc khoaûn cheânh leäch tyû giaù trong doanh nghieäp.</t>
  </si>
  <si>
    <t>15.</t>
  </si>
  <si>
    <t>Caùc nguyeân taéc vaø phöông phaùp keá toaùn khaùc</t>
  </si>
  <si>
    <t>- Nguyeân taéc ghi nhaän caùc khoaûn taøi saûn tieàm taøng, nôï tieàm taøng vaø caùc khoaûn cam keát.</t>
  </si>
  <si>
    <t>Caùc khoaûn cam keát:</t>
  </si>
  <si>
    <t>- Nguyeân taéc ghi nhaän caùc söï kieän sau ngaøy keát thuùc kyø keá toaùn naêm</t>
  </si>
  <si>
    <t>- Nguyeân taéc ghi nhaän thoâng tin veà caùc beân lieân quan</t>
  </si>
  <si>
    <t>- Nguyeân taéc trình baøy taøi saûn, doanh thu, keát quaû kinh doanh theo boä phaän.</t>
  </si>
  <si>
    <t>13.</t>
  </si>
  <si>
    <t>Nguyeân taéc ghi nhaän veà thoâng tin so saùnh</t>
  </si>
  <si>
    <t xml:space="preserve">Caùc thoâng tin baèng soá lieäu trong baùo caùo taøi chính nhaèm ñeå so saùnh giöõa caùc kyø keá toaùn phaûi ñöôïc trình baøy töông öùng vôùi caùc thoâng tin baèng soá lieäu trong baùo caùo taøi chính cuûa kyø tröôùc. Caùc thoâng tin so saùnh caàn phaûi bao goàm caû caùc thoâng tin dieãn giaûi baèng lôøi neáu ñieàu naøy laø caàn thieát giuùp cho nhöõng ngöôøi söû duïng hieåu roõ ñöôïc baùo caùo taøi chính cuûa kyø hieän taïi. </t>
  </si>
  <si>
    <t>Khi thay ñoåi caùch trình baøy hoaëc caùch phaân loaïi caùc khoaûn muïc trong baùo caùo taøi chính, thì phaûi phaân loaïi laïi caùc soá lieäu so saùnh vôùi kyø hieän taïi, vaø phaûi trình baøy tính chaát, soá lieäu vaø lyù do vieäc phaân loaïi laïi. Neáu khoâng theå thöïc hieän ñöôïc vieäc phaân loaïi laïi caùc soá lieäu töông öùng mang tính so saùnh thì doanh nghieäp caàn phaûi neâu roõ lyù do vaø tính chaát cuûa nhöõng thay ñoåi neáu vieäc phaân loaïi laïi caùc soá lieäu ñöôïc thöïc hieän.</t>
  </si>
  <si>
    <t>V.</t>
  </si>
  <si>
    <t>THOÂNG TIN BOÅ SUNG CHO CAÙC KHOAÛN MUÏC TRÌNH BAØY TRONG BAÛNG CAÂN ÑOÁI KEÁ TOAÙN</t>
  </si>
  <si>
    <t>Tieàn vaø caùc khoaûn töông töông tieàn</t>
  </si>
  <si>
    <t>Tieàn</t>
  </si>
  <si>
    <t xml:space="preserve">Tieàn maët </t>
  </si>
  <si>
    <t>Tieàn göûi ngaân haøng</t>
  </si>
  <si>
    <t xml:space="preserve">Tieàn ñang chuyeån </t>
  </si>
  <si>
    <t>Caùc khoaûn töông ñöông tieàn</t>
  </si>
  <si>
    <t>Tieàn göûi coù kyø haïn 3 thaùng</t>
  </si>
  <si>
    <t>Caùc khoaûn ñaàu tö ngaén haïn</t>
  </si>
  <si>
    <t>Coäng</t>
  </si>
  <si>
    <t>Caùc khoaûn ñaàu tö taøi chính ngaén haïn</t>
  </si>
  <si>
    <t>Soá löôïng</t>
  </si>
  <si>
    <t>Giaù trò</t>
  </si>
  <si>
    <t xml:space="preserve">Chöùng khoaùn ñaàu tö </t>
  </si>
  <si>
    <t>Coâng ty A - Maõ CK</t>
  </si>
  <si>
    <t xml:space="preserve">Ñaàu tö ngaén haïn khaùc </t>
  </si>
  <si>
    <t xml:space="preserve">Döï phoøng giaûm giaù 
ñaàu tö ngaén haïn </t>
  </si>
  <si>
    <t>Lyù do thay ñoåi ñoái vôùi töøng khoaûn ñaàu tö:</t>
  </si>
  <si>
    <t>Caùc khoaûn phaûi thu ngaén haïn khaùc</t>
  </si>
  <si>
    <t>Coâng ty coå phaàn TM&amp;DV TDE</t>
  </si>
  <si>
    <t>Coâng ty TNHH Xaây döïng ñieän</t>
  </si>
  <si>
    <t>Phaûi thu khaùc</t>
  </si>
  <si>
    <t>Taøi saûn thieáu chôø xöû lyù</t>
  </si>
  <si>
    <t>Taïm chia laõi cho beân lieân doanh chi nhaùnh Quaän 7</t>
  </si>
  <si>
    <t>Haøng toàn kho</t>
  </si>
  <si>
    <t>Haøng mua ñang ñi ñöôøng</t>
  </si>
  <si>
    <t>Nguyeân lieäu, vaät lieäu</t>
  </si>
  <si>
    <t>Coâng cuï, duïng cuï</t>
  </si>
  <si>
    <t>Chi phí SX, KD dôû dang</t>
  </si>
  <si>
    <t xml:space="preserve">Thaønh phaåm </t>
  </si>
  <si>
    <t>Haøng hoaù</t>
  </si>
  <si>
    <t>Haøng göûi ñi baùn</t>
  </si>
  <si>
    <t>CPSX KD dở dang</t>
  </si>
  <si>
    <t>Coäng giaù goác haøng toàn kho</t>
  </si>
  <si>
    <t xml:space="preserve">(-) Döï phoøng giaûm giaù haøng toàn kho </t>
  </si>
  <si>
    <t>Coäng giaù trò thuaàn haøng toàn kho</t>
  </si>
  <si>
    <t>* Giaù trò ghi soå cuûa haøng toàn kho duøng ñeå theá chaáp, caàm coá</t>
  </si>
  <si>
    <t>ñaûm baûo caùc khoaûn nôï phaûi traû</t>
  </si>
  <si>
    <t>* Giaù trò hoaøn nhaäp döï phoøng giaûm giaù haøng toàn kho trong naêm</t>
  </si>
  <si>
    <t>* Caùc tröôøng hôïp hoaëc söï kieän daãn ñeán phaûi trích theâm hoaëc</t>
  </si>
  <si>
    <t>hoaøn nhaäp döï phoøng giaûm giaù haøng toàn kho</t>
  </si>
  <si>
    <t>Taøi saûn ngaén haïn khaùc</t>
  </si>
  <si>
    <t>Thueá vaø caùc khoaûn phaûi thu nhaø nöôùc</t>
  </si>
  <si>
    <t>Thueá TNDN noäp thöøa</t>
  </si>
  <si>
    <t>Thueá GTGT ñöôïc khaáu tröø</t>
  </si>
  <si>
    <t>Taïm öùng</t>
  </si>
  <si>
    <t>Kyù quyõ, kyù cöôïc ngaén haïn</t>
  </si>
  <si>
    <t>Caùc khoaûn phaûi thu daøi haïn noäi boä</t>
  </si>
  <si>
    <t>31/12/2010</t>
  </si>
  <si>
    <t>01/01/2010</t>
  </si>
  <si>
    <t xml:space="preserve">Cho vay daøi haïn noäi boä </t>
  </si>
  <si>
    <t>Phaûi thu daøi haïn noäi boä khaùc</t>
  </si>
  <si>
    <t>Phaûi thu daøi haïn khaùc</t>
  </si>
  <si>
    <t>Kyù quyõ, kyù cöôïc daøi haïn</t>
  </si>
  <si>
    <t>Caùc khoaûn tieàn nhaän uûy thaùc</t>
  </si>
  <si>
    <t>Cho vay khoâng laõi</t>
  </si>
  <si>
    <t>Taøi saûn coá ñònh höõu hình</t>
  </si>
  <si>
    <t>(Xem trang sau)</t>
  </si>
  <si>
    <t>Khoaûn muïc</t>
  </si>
  <si>
    <t>Nhaø cöûa, 
vaät kieán truùc</t>
  </si>
  <si>
    <t>Maùy moùc 
thieát bò</t>
  </si>
  <si>
    <t>Phöông tieän 
vaän taûi</t>
  </si>
  <si>
    <t>Toång coäng</t>
  </si>
  <si>
    <t xml:space="preserve">Nguyeân giaù </t>
  </si>
  <si>
    <t>Soá dö ñaàu naêm</t>
  </si>
  <si>
    <t>Mua trong naêm</t>
  </si>
  <si>
    <t>ÑT XDCB h.thaønh</t>
  </si>
  <si>
    <t>Taêng khaùc</t>
  </si>
  <si>
    <t>Chuyeån sang BÑS</t>
  </si>
  <si>
    <t>Thanh lyù, nhöôïng baùn</t>
  </si>
  <si>
    <t>Giaûm khaùc</t>
  </si>
  <si>
    <t>Soá dö cuoái naêm</t>
  </si>
  <si>
    <t xml:space="preserve">Giaù trò hao moøn luõy keá </t>
  </si>
  <si>
    <t>Khaáu hao trong naêm</t>
  </si>
  <si>
    <t>Giaù trò coøn laïi</t>
  </si>
  <si>
    <t>* Nguyeân giaù taøi saûn coá ñònh cuoái naêm ñaõ khaáu hao heát nhöng vaãn coøn söû duïng: …………………. VNÑ.</t>
  </si>
  <si>
    <t>* Nguyeân giaù taøi saûn coá ñònh cuoái naêm chôø thanh lyù: ……………………. VNÑ.</t>
  </si>
  <si>
    <t>* Caùc cam keát veà vieäc mua, baùn taøi saûn coá ñònh höõu hình coù giaù trò lôùn trong töông lai: ………………..</t>
  </si>
  <si>
    <t>* Caùc thay ñoåi khaùc veà Taøi saûn coá ñònh höõu hình: ………………….</t>
  </si>
  <si>
    <t>Taøi saûn coá ñònh thueâ taøi chính</t>
  </si>
  <si>
    <t>Thueâ TC trong naêm</t>
  </si>
  <si>
    <t>Thanh lyù HÑ thueâ TC</t>
  </si>
  <si>
    <t>Traû laïi TSCÑ Thueâ TC</t>
  </si>
  <si>
    <t>Mua laïi TSCÑ Thueâ TC</t>
  </si>
  <si>
    <t xml:space="preserve">Giaù trò coøn laïi </t>
  </si>
  <si>
    <t xml:space="preserve">Soá dö ñaàu naêm </t>
  </si>
  <si>
    <t xml:space="preserve"> Soá dö cuoái naêm </t>
  </si>
  <si>
    <t>* Tieàn thueâ phaùt sinh theâm ñöôïc ghi nhaän laø chi phí trong naêm: 0 VNÑ.</t>
  </si>
  <si>
    <t xml:space="preserve">* Caên cöù ñeå xaùc ñònh tieàn thueâ phaùt sinh theâm: </t>
  </si>
  <si>
    <t>* Ñieàu khoaûn gia haïn thueâ hoaëc quyeàn ñöôïc mua taøi saûn:</t>
  </si>
  <si>
    <t>Khoaûn 
muïc</t>
  </si>
  <si>
    <t>Quyeàn söû 
duïng ñaát</t>
  </si>
  <si>
    <t>Nhaõn hieäu 
haøng hoùa</t>
  </si>
  <si>
    <t>Phaàn meàm</t>
  </si>
  <si>
    <t>Toång 
coäng</t>
  </si>
  <si>
    <t>Soá dö ñaàu kỳ</t>
  </si>
  <si>
    <t>Taïo ra töø noäi boä DN</t>
  </si>
  <si>
    <t>Taêng do hôïp nhaát KD</t>
  </si>
  <si>
    <t xml:space="preserve"> Soá dö cuoái kỳ </t>
  </si>
  <si>
    <t xml:space="preserve">                          -   </t>
  </si>
  <si>
    <t xml:space="preserve">                        -   </t>
  </si>
  <si>
    <t>* Thuyeát minh soá lieäu vaø caùc giaûi trình khaùc:</t>
  </si>
  <si>
    <t>Chi phí xaây döïng cô baûn dôû dang</t>
  </si>
  <si>
    <t>Chi phí xaây döïng cô baûn dôû dang cho caùc döï aùn</t>
  </si>
  <si>
    <t>+ Giaù trò Quyeàn söû duïng ñaát laøm VP taïi Ñoàng Thaùp</t>
  </si>
  <si>
    <t>+ Heä thoáng maïng LAN keát noái giöõa Coâng ty vaø caùc Trung taâm</t>
  </si>
  <si>
    <t>+ Headend maïng caùp caùc Trung taâm tröïc thuoäc Cty</t>
  </si>
  <si>
    <t>+ Hub quang taïi caùc maïng caùp cuûa Cty</t>
  </si>
  <si>
    <t>+ Hub quang caùc Trung taâm hôïp taùc- lieân doanh</t>
  </si>
  <si>
    <t xml:space="preserve"> Soá ñaàu naêm </t>
  </si>
  <si>
    <t xml:space="preserve"> Taêng trong naêm </t>
  </si>
  <si>
    <t xml:space="preserve"> Giaûm trong naêm </t>
  </si>
  <si>
    <t xml:space="preserve"> Soá cuoái naêm </t>
  </si>
  <si>
    <t>Quyeàn söû duïng ñaát</t>
  </si>
  <si>
    <t>Nhaø cöûa</t>
  </si>
  <si>
    <t>Nhaø vaø QSDÑ</t>
  </si>
  <si>
    <t>Cô sôû haï taàng</t>
  </si>
  <si>
    <t>Thuyeát minh soá lieäu vaø caùc giaûi trình khaùc:</t>
  </si>
  <si>
    <t>* Nguyeân giaù baát ñoäng saûn ñaàu tö taêng theâm do:</t>
  </si>
  <si>
    <t>Taêng do mua baát ñoäng saûn</t>
  </si>
  <si>
    <t>Taêng do voán hoùa nhöõng chi phí sau ghi nhaän ban ñaàu</t>
  </si>
  <si>
    <t>Taêng do saùp nhaäp doanh nghieäp</t>
  </si>
  <si>
    <t>* Nguyeân giaù baát ñoäng saûn ñaàu tö giaûm</t>
  </si>
  <si>
    <t>Chuyeån sang baát ñoäng saûn chuû sôû höõu söû duïng hoaëc haøng toàn kho vaø ngöôïc laïi</t>
  </si>
  <si>
    <t>* Giaù trò hôïp lyù cuûa baát ñoäng saûn ñaàu tö</t>
  </si>
  <si>
    <t>Giaù trò hôïp lyù cuûa baát ñoäng saûn ñaàu tö taïi 31/12/2010:</t>
  </si>
  <si>
    <t>Lyù do Coâng ty khoâng theå ñöa ra giaù trò hôïp lyù cuûa Baát Ñoäng saûn ñaàu tö taïi ngaøy 31/12/2010:</t>
  </si>
  <si>
    <t>Danh muïc baát ñoäng saûn ñaàu tö:</t>
  </si>
  <si>
    <t xml:space="preserve">Caùc khoaûn ñaàu tö taøi chính daøi haïn </t>
  </si>
  <si>
    <t xml:space="preserve">Ñaàu tö vaøo coâng ty con </t>
  </si>
  <si>
    <t>Ñaàu tö vaøo cty lieân keát, 
lieân doanh</t>
  </si>
  <si>
    <t xml:space="preserve">Ñaàu tö daøi haïn khaùc </t>
  </si>
  <si>
    <t xml:space="preserve">Ñaàu tö coå phieáu </t>
  </si>
  <si>
    <t>+ Cty A - maõ CK</t>
  </si>
  <si>
    <t>Ñaàu tö traùi phieáu</t>
  </si>
  <si>
    <t xml:space="preserve">+ Cty A </t>
  </si>
  <si>
    <t>Ñaàu tö tín phieáu</t>
  </si>
  <si>
    <t>Cho vay daøi haïn</t>
  </si>
  <si>
    <t>Ñaàu tö daøi haïn khaùc</t>
  </si>
  <si>
    <t xml:space="preserve">Döï phoøng giaûm giaù ñaàu tö taøi chính daøi haïn </t>
  </si>
  <si>
    <t>Chi phí traû tröôùc daøi haïn vaø taøi saûn daøi haïn khaùc</t>
  </si>
  <si>
    <t>Chi phí traû tröôùc daøi haïn</t>
  </si>
  <si>
    <t>CCDC xuaát duøng</t>
  </si>
  <si>
    <t>Chi phí thaønh laäp doanh nghieäp</t>
  </si>
  <si>
    <t>Chi phí nghieân cöùu coù giaù trò lôùn</t>
  </si>
  <si>
    <t xml:space="preserve">Chi phí giai ñoaïn trieån khai khoâng ñuû </t>
  </si>
  <si>
    <t>tieâu chuaån ghi nhaän TSCÑVH</t>
  </si>
  <si>
    <t xml:space="preserve">Chi phí traû tröôùc daøi haïn - Tieàn thueâ ñaát taïi KCN Traø Noùc II </t>
  </si>
  <si>
    <t>Taøi saûn daøi haïn khaùc</t>
  </si>
  <si>
    <t>Kyù quyõ kyù cöôïc daøi haïn</t>
  </si>
  <si>
    <t xml:space="preserve">10. </t>
  </si>
  <si>
    <t>Vay vaø nôï ngaén haïn</t>
  </si>
  <si>
    <t>Vay ngaén haïn</t>
  </si>
  <si>
    <t>Nôï daøi haïn ñeán haïn traû</t>
  </si>
  <si>
    <t>Thueá vaø caùc khoaûn phaûi noäp Nhaø nöôùc</t>
  </si>
  <si>
    <t>Thueá giaù trò gia taêng</t>
  </si>
  <si>
    <t>Thueá tieâu thuï ñaëc bieät</t>
  </si>
  <si>
    <t>Thueá xuaát, nhaäp khaåu</t>
  </si>
  <si>
    <t>Thueá thu nhaäp doanh nghieäp</t>
  </si>
  <si>
    <t>Thueá thu nhaäp caù nhaân</t>
  </si>
  <si>
    <t>Thueá taøi nguyeân</t>
  </si>
  <si>
    <t>Thueá nhaø ñaát vaø tieàn thueâ ñaát</t>
  </si>
  <si>
    <t>Caùc loaïi thueá khaùc</t>
  </si>
  <si>
    <t>Caùc khoaûn phí, leä phí vaø caùc khoaûn phaûi noäp khaùc</t>
  </si>
  <si>
    <t>Chi phí phaûi traû</t>
  </si>
  <si>
    <t>Trích tröôùc tieàn löông trong thôøi gian nghæ pheùp</t>
  </si>
  <si>
    <t>Chi phí söõa chöõa lôùn TSCÑ</t>
  </si>
  <si>
    <t>Chi phí lieân quan ñeán quaûng caùo</t>
  </si>
  <si>
    <t>Chi phí lieân quan ñeán Internet</t>
  </si>
  <si>
    <t>Giaù voán baûn quyeàn</t>
  </si>
  <si>
    <t>Chi phí phaûi traû khaùc</t>
  </si>
  <si>
    <t>Caùc khoaûn phaûi traû, phaûi noäp ngaén haïn khaùc</t>
  </si>
  <si>
    <t>Taøi saûn thöøa chôø giaûi quyeát</t>
  </si>
  <si>
    <t>Kinh phí coâng ñoaøn</t>
  </si>
  <si>
    <t xml:space="preserve">Baûo hieåm xaõ hoäi </t>
  </si>
  <si>
    <t>Baûo hieåm y teá</t>
  </si>
  <si>
    <t xml:space="preserve">Phaûi traû veà coå phaàn hoaù </t>
  </si>
  <si>
    <t>Chi phí laõi vay</t>
  </si>
  <si>
    <t xml:space="preserve">Nhaän kyù quyõ, kyù cöôïc ngaén haïn </t>
  </si>
  <si>
    <t>Caùc khoaûn phaûi traû, phaûi noäp khaùc</t>
  </si>
  <si>
    <t>19.</t>
  </si>
  <si>
    <t>Phaûi traû daøi haïn noäi boä</t>
  </si>
  <si>
    <t>Vay daøi haïn noäi boä</t>
  </si>
  <si>
    <t>Phaûi traû coâng ty meï</t>
  </si>
  <si>
    <t>Phaûi traû daøi haïn noäi boä khaùc</t>
  </si>
  <si>
    <t>20.</t>
  </si>
  <si>
    <t>Vay vaø nôï daøi haïn</t>
  </si>
  <si>
    <t>Vay daøi haïn</t>
  </si>
  <si>
    <t>Vay ngaân haøng</t>
  </si>
  <si>
    <t>+ Ngaân haøng A</t>
  </si>
  <si>
    <t>+ Ngaân haøng B</t>
  </si>
  <si>
    <t>Vay ñoái töôïng khaùc</t>
  </si>
  <si>
    <t>Traùi phieáu phaùt haønh</t>
  </si>
  <si>
    <t>Nôï daøi haïn</t>
  </si>
  <si>
    <t>- Nhaän kyù quyõ, kyù cöôïc daøi haïn</t>
  </si>
  <si>
    <t>- Döï phoøng trôï caáp maát vieäc laøm</t>
  </si>
  <si>
    <t>Thuyeát minh caùc khoaûn nôï vay ngaân haøng</t>
  </si>
  <si>
    <t>Ngaân haøng A goàm coù caùc hôïp ñoàng vay sau:</t>
  </si>
  <si>
    <t>Soá hôïp ñoàng</t>
  </si>
  <si>
    <t>Ngaøy vay</t>
  </si>
  <si>
    <t>Ngaøy ñaùo haïn</t>
  </si>
  <si>
    <t>Laõi suaát</t>
  </si>
  <si>
    <t>Hình thöùc ñaûm baûo</t>
  </si>
  <si>
    <t>Thuyeát minh caùc khoaûn nôï thueâ taøi chính</t>
  </si>
  <si>
    <t>Ngaøy thueâ</t>
  </si>
  <si>
    <t>Ghi chuù</t>
  </si>
  <si>
    <t>Thôøi haïn</t>
  </si>
  <si>
    <t>Naêm nay</t>
  </si>
  <si>
    <t>Naêm tröôùc</t>
  </si>
  <si>
    <t xml:space="preserve">Traû laõi </t>
  </si>
  <si>
    <t>Traû goác</t>
  </si>
  <si>
    <t>Döôùi 1 naêm</t>
  </si>
  <si>
    <t>Döôùi 5 naêm</t>
  </si>
  <si>
    <t>Treân 5 naêm</t>
  </si>
  <si>
    <t>21.</t>
  </si>
  <si>
    <t>Taøi saûn thueá thu nhaäp hoaõn laïi vaø thueá thu nhaäp hoaõn laïi phaûi traû</t>
  </si>
  <si>
    <t>Taøi saûn thueá tnu nhaäp hoaõn laïi</t>
  </si>
  <si>
    <t>- Taøi saûn thueá thu nhaäp hoaõn laïi lieân quan ñeán</t>
  </si>
  <si>
    <t>caùc khoaûn cheânh leäch taïm thôøi ñöôïc khaáu tröø</t>
  </si>
  <si>
    <t>khoaûn loã tính thueá chöa söû duïng</t>
  </si>
  <si>
    <t>khoaûn öu ñaõi tính thueá chöa söû duïng</t>
  </si>
  <si>
    <t>- Khoaûn hoaøn nhaäp taøi saûn thueá thu nhaäp hoaõn</t>
  </si>
  <si>
    <t>laïi ñaõ ñöôïc ghi nhaän töø caùc naêm tröôùc</t>
  </si>
  <si>
    <t>Thueá thu nhaäp doanh nghieäp hoaõn laïi phaûi traû</t>
  </si>
  <si>
    <t>- Thueá thu nhaäp doanh nghieäp hoaõn laïi phaûi traû phaùt</t>
  </si>
  <si>
    <t>sinh töø caùc khoaûn cheânh leäch taïm thôøi chòu thueá.</t>
  </si>
  <si>
    <t xml:space="preserve">- Khoaûn hoaøn nhaäp thueá thu nhaäp hoaõn laïi phaûi traû </t>
  </si>
  <si>
    <t>ñaõ ñöôïc ghi nhaän töø caùc naêm tröôùc.</t>
  </si>
  <si>
    <t>- Thueá thu nhaäp hoaõn laïi phaûi traû</t>
  </si>
  <si>
    <t>14.</t>
  </si>
  <si>
    <t>Voán chuû sôû höõu</t>
  </si>
  <si>
    <t xml:space="preserve">a. Baûng ñoái chieáu bieán ñoäng cuûa Voán chuû sôû höõu </t>
  </si>
  <si>
    <t>Voán ñaàu tö 
cuûa chuû sôõ höõu</t>
  </si>
  <si>
    <t>Thaëng dö 
voán coå phaàn</t>
  </si>
  <si>
    <t>Lôïi nhuaän sau thueá 
chöa phaân phoái</t>
  </si>
  <si>
    <t>Soá dö ñaàu naêm tröôùc</t>
  </si>
  <si>
    <t>Taêng voán</t>
  </si>
  <si>
    <t>Lôïi nhuaän</t>
  </si>
  <si>
    <t>Soá dö cuoái naêm tröôùc</t>
  </si>
  <si>
    <t>Soá dö ñaàu naêm nay</t>
  </si>
  <si>
    <t>Soá dö cuoái naêm nay</t>
  </si>
  <si>
    <t>b. Chi tieát voán ñaàu tö cuûa chuû sôû höõu</t>
  </si>
  <si>
    <t>Tyû leä voán goùp</t>
  </si>
  <si>
    <t>Voán goùp cuûa Nhaø nöôùc</t>
  </si>
  <si>
    <t>Voán goùp cuûa caùc nhaø ñaàu tö khaùc</t>
  </si>
  <si>
    <t>Coå phieáu quyõ</t>
  </si>
  <si>
    <t>* Soá löôïng coå phieáu quyõ</t>
  </si>
  <si>
    <t>* Giaù trò traùi phieáu ñaõ chuyeån thaønh coå phieáu trong naêm</t>
  </si>
  <si>
    <t xml:space="preserve">c. Caùc giao dòch veà voán vôùi caùc chuû sôõ höõu </t>
  </si>
  <si>
    <t>Cuối kỳ</t>
  </si>
  <si>
    <t>Đầu năm</t>
  </si>
  <si>
    <t>vaø phaân phoái coå töùc, chia lôïi nhuaän</t>
  </si>
  <si>
    <t>Voán ñaàu tö cuûa chuû sôû höõu</t>
  </si>
  <si>
    <t>Voán goùp ñaàu kyø</t>
  </si>
  <si>
    <t>Voán goùp taêng trong kyø</t>
  </si>
  <si>
    <t>Voán goùp giaûm trong kyø</t>
  </si>
  <si>
    <t>Voán goùp cuoái kyø</t>
  </si>
  <si>
    <t>Coå töùc, lôïi nhuaän ñaõ chia</t>
  </si>
  <si>
    <t>d. Coå töùc</t>
  </si>
  <si>
    <t>Coå töùc ñaõ coâng boá sau ngaøy keát thuùc nieân ñoä</t>
  </si>
  <si>
    <t>Chöa coâng boá</t>
  </si>
  <si>
    <t>Coå töùc ñaõ coâng boá treân coå phieáu thöôøng</t>
  </si>
  <si>
    <t>Coå töùc ñaõ coâng boá treân coå phieáu öu ñaõi</t>
  </si>
  <si>
    <t>Coå töùc cuûa coå phieáu öu ñaõi luõy keá chöa ghi nhaän</t>
  </si>
  <si>
    <t>ñ. Coå phieáu</t>
  </si>
  <si>
    <t>Naêm 2010</t>
  </si>
  <si>
    <t>Soá löôïng coå phieáu ñaêng kyù phaùt haønh</t>
  </si>
  <si>
    <t>Soá löôïng coå phieáu ñaõ baùn ra coâng chuùng</t>
  </si>
  <si>
    <t>Coå phieáu thöôøng</t>
  </si>
  <si>
    <t>Coå phieáu öu ñaõi</t>
  </si>
  <si>
    <t>Soá löôïng coå phieáu ñöôïc mua laïi</t>
  </si>
  <si>
    <t>Soá löôïng coå phieáu ñang löu haønh</t>
  </si>
  <si>
    <t>Meänh giaù coå phieáu ñang löu haønh: ñoàng Vieät Nam/coå phieáu.</t>
  </si>
  <si>
    <t>e. Caùc quyõ cuûa doanh nghieäp</t>
  </si>
  <si>
    <t xml:space="preserve">Quyõ ñaàu tö phaùt trieån </t>
  </si>
  <si>
    <t>Quyõ döï phoøng taøi chính</t>
  </si>
  <si>
    <t>Quyõ hoã trôï saép xeáp doanh nghieäp</t>
  </si>
  <si>
    <t>Quyõ khaùc thuoäc nguoàn voán höõu sôõ höõu</t>
  </si>
  <si>
    <t>* Muïc ñích trích laäp vaø söû duïng caùc quyõ cuûa doanh nghieäp</t>
  </si>
  <si>
    <t>Quyõ ñaàu tö phaùt trieån ñöôïc trích laäp töø lôïi nhuaän sau thueá cuûa doanh nghieäp vaø ñöôïc söû duïng vaøo vieäc ñaàu tö môû roäng quy moâ saûn xuaát, kinh doanh hoaëc ñaàu tö chieàu saâu cuûa doanh nghieäp.</t>
  </si>
  <si>
    <t>Quyõ döï phoøng taøi chính ñöôïc trích laäp töø lôïi nhuaän sau thueá cuûa doanh nghieäp vaø ñöôïc söû duïng vaøo xöû lyù khi doanh nghieäp gaëp ruûi ro veà kinh doanh hoaëc thua loã keùo daøi.</t>
  </si>
  <si>
    <t>Quyõ hoã trôï saép xeáp doanh nghieäp ñöôïc hình thaønh töø Quyõ hoã trôï saép xeáp doanh nghieäp taïi Toång coâng ty Ñaàu tö vaø Kinh doanh voán nhaø nöôùc theo quy ñònh cuûa cô quan coù thaåm quyeàn ñöôïc duøng ñeå hoã trôï ngöôøi lao ñoäng doâi dö, hoã trôï caùc doanh nghieäp 100% voán nhaø nöôùc coù giaù trò taøi saûn thaáp hôn nôï phaûi traû khi thöïc hieän giao, baùn, giaûi theå, phaù saûn ñeå thanh toaùn chi phí chuyeån ñoåi vaø nôï baûo hieåm xaõ hoäi cuûa ngöôøi lao ñoäng. Hoã trôï kinh phí ñaøo taïo ngheà cho ngöôøi lao ñoäng doâi dö coù nguyeän voïng hoïc ngheà theo quy ñònh. Ñieàu chuyeån veà Toång coâng ty Ñaàu tö vaø kinh doanh voán nhaø nöôùc theo quyeát ñònh cuûa Thuû töôùng Chính phuû. Boå sung taêng voán ñieàu leä cho caùc Taäp Ñoaøn, Toång coâng ty nhaø nöôùc, Coâng ty meï vaø ñaàu tö cho caùc döï aùn quan troïng theo pheâ duyeät cuûa Thuû töôùng Chính phuû.</t>
  </si>
  <si>
    <t xml:space="preserve">d. Thu nhaäp vaø chi phí, laõi hoaëc loã ñöôïc ghi nhaän tröïc tieáp vaøo voán chuû sôû höõu </t>
  </si>
  <si>
    <t>23.</t>
  </si>
  <si>
    <t xml:space="preserve">Nguoàn kinh phí </t>
  </si>
  <si>
    <t>Nguoàn kinh phí coøn laïi ñaàu naêm</t>
  </si>
  <si>
    <t>Nguoàn kinh phí ñöôïc caáp trong naêm</t>
  </si>
  <si>
    <t>Chi söï nghieäp</t>
  </si>
  <si>
    <t>Nguoàn kinh phí coøn laïi cuoái naêm</t>
  </si>
  <si>
    <t>24.</t>
  </si>
  <si>
    <t>Taøi saûn thueâ ngoaøi</t>
  </si>
  <si>
    <t>Giaù trò taøi saûn thueâ ngoaøi</t>
  </si>
  <si>
    <t>Taøi saûn khaùc thueâ ngoaøi</t>
  </si>
  <si>
    <t xml:space="preserve">Toång soá tieàn thueâ toái thieåu trong töông lai cuûa hôïp ñoàng </t>
  </si>
  <si>
    <t>thueâ hoaït ñoäng taøi saûn khoâng huûy ngang theo caùc thôøi haïn</t>
  </si>
  <si>
    <t>Töø 1 naêm  trôû xuoáng</t>
  </si>
  <si>
    <t>Töø 1 naêm ñeám 5 naêm</t>
  </si>
  <si>
    <t>VI. THOÂNG TIN BOÅ SUNG CHO CAÙC KHOAÛN MUÏC TRÌNH BAØY TRONG BAÙO CAÙO KEÁT QUAÛ HÑKD</t>
  </si>
  <si>
    <t>Doanh thu baùn haøng vaø cung caáp dòch vuï</t>
  </si>
  <si>
    <t>Doanh thu baùn haøng</t>
  </si>
  <si>
    <t>Doanh thu cung caáp dòch vuï</t>
  </si>
  <si>
    <t xml:space="preserve">Doanh thu hôïp ñoàng xaây döïng </t>
  </si>
  <si>
    <t>Doanh thu kinh doanh baát ñoäng saûn ñaàu tö</t>
  </si>
  <si>
    <t>(*): Ñoái vôùi doanh nghieäp coù hoaït ñoäng xaây laép</t>
  </si>
  <si>
    <t xml:space="preserve">+ </t>
  </si>
  <si>
    <t>Doanh thu cuûa hôïp ñoàng ñöôïc ghi nhaän trong kyø</t>
  </si>
  <si>
    <t>+</t>
  </si>
  <si>
    <t xml:space="preserve">Toång doanh thu luõy keá cuûa hôïp ñoàng xaây döïng </t>
  </si>
  <si>
    <t>ñöôïc ghi nhaän ñeán thôøi ñieåm laäp baùo caùo taøi chính</t>
  </si>
  <si>
    <t>16.</t>
  </si>
  <si>
    <t>Caùc khoaûn giaûm tröø doanh thu</t>
  </si>
  <si>
    <t>Chieát khaáu thöông maïi</t>
  </si>
  <si>
    <t>Haøng baùn bò traû laïi</t>
  </si>
  <si>
    <t>Thueá GTGT phaûi noäp (Phöông phaùp tröïc tieáp)</t>
  </si>
  <si>
    <t>Thueá xuaát khaåu</t>
  </si>
  <si>
    <t>17.</t>
  </si>
  <si>
    <t>Doanh thu thuaàn veà baùn haøng vaø cung caáp dòch vuï</t>
  </si>
  <si>
    <t>Doanh thu thuaàn trao ñoåi saûn phaåm, haøng hoùa</t>
  </si>
  <si>
    <t>Doanh thu thuaàn cung caáp dòch vuï</t>
  </si>
  <si>
    <t xml:space="preserve">Doanh thu thuaàn hôïp ñoàng xaây döïng </t>
  </si>
  <si>
    <t>Doanh thu thuaàn kinh doanh baát ñoäng saûn ñaàu tö</t>
  </si>
  <si>
    <t>18.</t>
  </si>
  <si>
    <t xml:space="preserve">Giaù voán haøng baùn </t>
  </si>
  <si>
    <t>Giaù voán cuûa haøng hoùa ñaõ baùn</t>
  </si>
  <si>
    <t>Giaù voán thaønh phaåm ñaõ baùn</t>
  </si>
  <si>
    <t>Giaù voán cuûa dòch vuï ñaõ cung caáp</t>
  </si>
  <si>
    <t>Giaù trò coøn laïi, chi phí nhöôïng baùn, thanh lyù BÑS ñaàu tö</t>
  </si>
  <si>
    <t>Chi phí kinh doanh baát ñoäng saûn</t>
  </si>
  <si>
    <t>Hao huït maát maùt haøng toàn kho</t>
  </si>
  <si>
    <t>Caùc khoaûn chi phí vöôït möùc bình thöôøng</t>
  </si>
  <si>
    <t>Döï phoøng giaûm giaù haøng toàn kho</t>
  </si>
  <si>
    <t>Doanh thu hoaït ñoäng taøi chính</t>
  </si>
  <si>
    <t>Laõi tieàn göûi, tieàn cho vay</t>
  </si>
  <si>
    <t>Laõi ñaàu tö traùi phieáu, kyø phieáu, tín phieáu</t>
  </si>
  <si>
    <t>Coå töùc, lôïi nhuaän ñöôïc chia</t>
  </si>
  <si>
    <t xml:space="preserve">Laõi baùn ngoaïi teä </t>
  </si>
  <si>
    <t>Laõi cheânh leäch tyû giaù ñaõ thöïc hieän</t>
  </si>
  <si>
    <t xml:space="preserve">Laõi cheânh leäch tyû giaù chöa thöïc hieän </t>
  </si>
  <si>
    <t>Laõi baùn haøng traû chaäm</t>
  </si>
  <si>
    <t>Doanh thu hoaït ñoäng taøi chính khaùc</t>
  </si>
  <si>
    <t xml:space="preserve">Chi phí taøi chính </t>
  </si>
  <si>
    <t>Laõi tieàn vay</t>
  </si>
  <si>
    <t>Chieát khaáu thanh toaùn, laõi baùn haøng traû chaäm</t>
  </si>
  <si>
    <t>Loã do thanh lyù caùc khoaûn ñaàu tö ngaén haïn, daøi haïn</t>
  </si>
  <si>
    <t xml:space="preserve">Loã baùn ngoaïi teä </t>
  </si>
  <si>
    <t xml:space="preserve">Loã cheânh leäch tyû giaù ñaõ thöïc hieän </t>
  </si>
  <si>
    <t xml:space="preserve">Loã cheânh leäch tyû giaù chöa thöïc hieän </t>
  </si>
  <si>
    <t>Döï phoøng giaûm giaù caùc khoaûn ñaàu tö ngaén haïn, daøi haïn</t>
  </si>
  <si>
    <t>Chi phí taøi chính khaùc</t>
  </si>
  <si>
    <t>Thu nhaäp khaùc</t>
  </si>
  <si>
    <t>Hoaøn nhaäp döï phoøng giaûm giaù HTK</t>
  </si>
  <si>
    <t>Cho thueâ kho</t>
  </si>
  <si>
    <t>22.</t>
  </si>
  <si>
    <t>Chi phí khaùc</t>
  </si>
  <si>
    <t>Xöû lyù NVL, Thaønh phaåm thieáu</t>
  </si>
  <si>
    <t>Chi phí thueá thu nhaäp doanh nghieäp hieän haønh</t>
  </si>
  <si>
    <t xml:space="preserve">1. Toång lôïi nhuaän keá toaùn tröôùc thueá </t>
  </si>
  <si>
    <t>2. Caùc khoaûn ñieàu chænh taêng, giaûm lôïi nhuaän keá toaùn ñeå xaùc ñònh thu nhaäp chòu thueá thu nhaäp doanh nghieäp:</t>
  </si>
  <si>
    <t xml:space="preserve">  -  Caùc khoaûn ñieàu chænh taêng </t>
  </si>
  <si>
    <t xml:space="preserve">  -  Caùc khoaûn ñieàu chænh giaûm</t>
  </si>
  <si>
    <t>Thu nhaäp chòu thueá suaát 15% (*)</t>
  </si>
  <si>
    <t>Thu nhaäp chòu thueá suaát 25%</t>
  </si>
  <si>
    <t>4. Chi phí thueá thu nhaäp doanh nghieäp hieän haønh</t>
  </si>
  <si>
    <t>Chi phí thueá TNDN theo thueá suaát 15% vaø ñöôïc giaûm 50% (*)</t>
  </si>
  <si>
    <t>Chi phí thueá TNDN theo thueá suaát 25%</t>
  </si>
  <si>
    <t xml:space="preserve">5. Giaûm 30% thueá TNDN theo Nghò quyeát soá 30/2008/NQ-CP </t>
  </si>
  <si>
    <t xml:space="preserve">5. Ñieàu chænh chi phí thueá thu nhaäp doanh nghieäp cuûa caùc </t>
  </si>
  <si>
    <t>naêm tröôùc vaøo chi phí thueá thu nhaäp doanh nghieäp naêm nay</t>
  </si>
  <si>
    <t>6. Toång chi phí thueá thu nhaäp doanh nghieäp naêm hieän haønh</t>
  </si>
  <si>
    <t>Chi phí thueá thu nhaäp doanh nghieäp hoaõn laïi</t>
  </si>
  <si>
    <t>Naêm 2009</t>
  </si>
  <si>
    <t>- Chi phí Thueá TNDN hoaõn laïi phaùt sinh</t>
  </si>
  <si>
    <t>töø caùc khoaûn cheânh leäch taïm thôøi phaûi chòu thueá.</t>
  </si>
  <si>
    <t xml:space="preserve">-Chi phí thueá TNDN hoaõn laïi phaùt sinh töø vieäc </t>
  </si>
  <si>
    <t>hoaøn nhaäp taøi saûn thueá thu nhaäp hoaõn laïi</t>
  </si>
  <si>
    <t>töø caùc khoaûn cheânh leäch taïm thôøi ñöôïc khaáu tröø</t>
  </si>
  <si>
    <t>- Thu nhaäp Thueá TNDN hoaõn laïi phaùt sinh</t>
  </si>
  <si>
    <t>töø caùc khoaûn loã tính thueá vaø öu ñaõi thueá chöa söû duïng</t>
  </si>
  <si>
    <t>töø vieäc hoaøn nhaäp thueá thu nhaäp hoaõn laïi phaûi traû</t>
  </si>
  <si>
    <t>Coäng chi phí thueá thu nhaäp doanh nghieäp hoaõn laïi</t>
  </si>
  <si>
    <t>35.</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</si>
  <si>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</si>
  <si>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</si>
  <si>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</si>
  <si>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</si>
  <si>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</si>
  <si>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</si>
  <si>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Laõi cô baûn treân coå phieáu</t>
  </si>
  <si>
    <t>Lôïi nhuaän keá toaùn sau thueá thu nhaäp doanh nghieäp</t>
  </si>
  <si>
    <t xml:space="preserve">Caùc khoaûn ñieàu chænh taêng hoaëc giaûm </t>
  </si>
  <si>
    <t xml:space="preserve">  -  Caùc khoaûn ñieàu chænh taêng</t>
  </si>
  <si>
    <t xml:space="preserve">  -  Ñieàu chænh giaûm lôïi nhuaän chia cho ñôn vò hôïp taùc kinh doanh</t>
  </si>
  <si>
    <t>Lôïi nhuaän hoaëc loã phaân boå cho coå ñoâng 
sôû höõu coå phieáu phoå thoâng.</t>
  </si>
  <si>
    <t>VII. THOÂNG TIN BOÅ SUNG CHO CAÙC KHOAÛN MUÏC TRÌNH BAØY TRONG BAÙO CAÙO LÖU CHUYEÅN TIEÀN TEÄ</t>
  </si>
  <si>
    <t xml:space="preserve">35. </t>
  </si>
  <si>
    <t>Caùc khoaûn giao dòch khoâng baèng tieàn aûnh höôûng ñeán baùo caùo löu chuyeån tieàn teä vaø caùc khoaûn tieàn do doanh nghieäp naém giöõ nhöng khoâng ñöôïc söû duïng.</t>
  </si>
  <si>
    <t xml:space="preserve">a) Mua taøi saûn baèng caùch nhaän caùc khoaûn nôï lieân quan tröïc tieáp hoaëc thoâng qua cho thueâ taøi chính: khoâng phaùt sinh </t>
  </si>
  <si>
    <t xml:space="preserve">b) Mua vaø thanh lyù coâng ty con hoaëc ñôn vò kinh doanh khaùc trong kyø baùo caùo: khoâng phaùt sinh </t>
  </si>
  <si>
    <t>c) Trình baøy giaù trò vaø lyù do cuûa caùc khoaûn tieàn vaø töông ñöông tieàn lôùn do doanh nghieäp naém giöõ nhöng khoâng ñöôïc söû duïng do coù söï haïn cheá cuûa phaùp luaät hoaëc caùc raøng buoäc khaùc maø doanh nghieäp phaûi thöïc hieän: khoâng phaùt sinh</t>
  </si>
  <si>
    <t>VIII. NHÖÕNG THOÂNG TIN KHAÙC</t>
  </si>
  <si>
    <t>Nhöõng khoaûn nôï tieàm taøng, khoaûn cam keát vaø nhöõng thoâng tin taøi chính khaùc</t>
  </si>
  <si>
    <t>Caùc söï kieän phaùt sinh sau ngaøy keát thuùc nieân ñoä</t>
  </si>
  <si>
    <t>Giao dòch vôùi caùc beân lieân quan</t>
  </si>
  <si>
    <t>Beân lieân quan</t>
  </si>
  <si>
    <t>Moái quan heä</t>
  </si>
  <si>
    <t>Tính chaát giao dòch</t>
  </si>
  <si>
    <t>Phaùt sinh trong kyø</t>
  </si>
  <si>
    <t>Soá dö cuoái kyø</t>
  </si>
  <si>
    <t>Trình baøy taøi saûn, doanh thu, keát quaû kinh doanh theo boä phaän</t>
  </si>
  <si>
    <t>25.</t>
  </si>
  <si>
    <t>Thoâng tin so saùnh</t>
  </si>
  <si>
    <t>Vò trí</t>
  </si>
  <si>
    <t>Chæ tieâu</t>
  </si>
  <si>
    <t>Maõ soá</t>
  </si>
  <si>
    <t>Soá tieàn</t>
  </si>
  <si>
    <t>Treân BCÑKT taïi 31/12/2009</t>
  </si>
  <si>
    <t>Quyõ KT, PL</t>
  </si>
  <si>
    <t>431</t>
  </si>
  <si>
    <t>Ñöôïc trình baøy laïi</t>
  </si>
  <si>
    <t>Treân BCÑKT taïi 01/01/2010</t>
  </si>
  <si>
    <t>323</t>
  </si>
  <si>
    <t>Thoâng tin veà hoaït ñoäng lieân tuïc</t>
  </si>
  <si>
    <t>Thay ñoåi chính saùch keá toaùn, öôùc tính keá toaùn vaø caùc sai soùt</t>
  </si>
  <si>
    <t>AÙp duïng hoài toá thay ñoåi chính saùch keá toaùn</t>
  </si>
  <si>
    <t>a</t>
  </si>
  <si>
    <t>Teân chính saùch keá toaùn</t>
  </si>
  <si>
    <t>b</t>
  </si>
  <si>
    <t>Höôùng ñaãn chuyeån ñoåi chính saùch keá toaùn</t>
  </si>
  <si>
    <t>c</t>
  </si>
  <si>
    <t>Baûn chaát cuûa söï thay ñoåi chính saùch keá toaùn</t>
  </si>
  <si>
    <t>d</t>
  </si>
  <si>
    <t>AÛnh höôûng cuûa vieäc thay ñoåi chính saùch keá toaùn ñeán caùc naêm trong töông lai (neáu coù)</t>
  </si>
  <si>
    <t>e</t>
  </si>
  <si>
    <t xml:space="preserve">Trình baøy lyù do vaø moâ taû chính saùch keá toaùn ñoù ñöôïc aùp duïng nhö theá naøo vaø baét ñaàu töø khi naøo neáu khoâng </t>
  </si>
  <si>
    <t xml:space="preserve"> theå aùp duïng hoài toá ñoái vôùi moät naêm naøo ñoù trong quaù khöù, hoaëc ñoái vôùi naêm sôùm nhaát.</t>
  </si>
  <si>
    <t>f</t>
  </si>
  <si>
    <t>Bieán ñoäng voán chuû sôû höõu</t>
  </si>
  <si>
    <t>g</t>
  </si>
  <si>
    <t>Soá lieäu baùo caùo tröôùc ñieàu chænh vaø soá lieäu baùo caùo sau ñieàu chænh</t>
  </si>
  <si>
    <t>h</t>
  </si>
  <si>
    <t>Thuyeát minh keøm theo</t>
  </si>
  <si>
    <t>Thay ñoåi öôùc tính keá toaùn</t>
  </si>
  <si>
    <t>Ñieàu chænh hoài toá caùc sai soùt troïng yeáu</t>
  </si>
  <si>
    <t>Baûn chaát cuûa sai soùt thuoäc caùc naêm tröôùc</t>
  </si>
  <si>
    <t xml:space="preserve">Neáu khoâng thöïc hieän ñöôïc ñieàu chænh hoài toá vaøo moät naêm cuï theå trong quaù khöù, caàn trình baøy roõ lyù do,  moâ taû </t>
  </si>
  <si>
    <t>caùch thöùc vaø thôøi gian ñieàu chænh sai soùt.</t>
  </si>
  <si>
    <t>Nhöõng thoâng tin khaùc</t>
  </si>
  <si>
    <t>Ngöôøi laäp bieåu</t>
  </si>
  <si>
    <t>Toång Giaùm Ñoác</t>
  </si>
  <si>
    <r>
      <t>Tieàn vaø caùc khoaûn töông ñöông tieàn</t>
    </r>
    <r>
      <rPr>
        <sz val="10"/>
        <rFont val="VNI-Times"/>
        <family val="0"/>
      </rPr>
      <t xml:space="preserve">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r>
  </si>
  <si>
    <r>
      <t>Nguyeân taéc ghi nhaän haøng toàn kho:</t>
    </r>
    <r>
      <rPr>
        <sz val="10"/>
        <rFont val="VNI-Times"/>
        <family val="0"/>
      </rPr>
      <t xml:space="preserve"> Haøng toàn kho ñöôïc ghi nhaän theo giaù goác. Tröôøng hôïp giaù trò thuaàn coù theå thöïc hieän ñöôïc thaáp hôn giaù goác thì phaûi tính theo giaù trò thuaàn coù theå thöïc hieän ñöôïc. Giaù goác haøng toàn kho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r>
  </si>
  <si>
    <r>
      <t>Phöông phaùp tính giaù trò haøng toàn kho</t>
    </r>
    <r>
      <rPr>
        <sz val="10"/>
        <rFont val="VNI-Times"/>
        <family val="0"/>
      </rPr>
      <t xml:space="preserve">: </t>
    </r>
    <r>
      <rPr>
        <sz val="10"/>
        <color indexed="12"/>
        <rFont val="VNI-Times"/>
        <family val="0"/>
      </rPr>
      <t>Bình quaân gia quyeàn</t>
    </r>
  </si>
  <si>
    <r>
      <t>Phöông phaùp haïch toaùn haøng toàn kho</t>
    </r>
    <r>
      <rPr>
        <sz val="10"/>
        <rFont val="VNI-Times"/>
        <family val="0"/>
      </rPr>
      <t xml:space="preserve">: </t>
    </r>
    <r>
      <rPr>
        <sz val="10"/>
        <color indexed="12"/>
        <rFont val="VNI-Times"/>
        <family val="0"/>
      </rPr>
      <t>Phöông phaùp keâ khai thöôøng xuyeân</t>
    </r>
  </si>
  <si>
    <r>
      <t>Phöông phaùp laäp döï phoøng giaûm gía haøng toàn kho:</t>
    </r>
    <r>
      <rPr>
        <sz val="10"/>
        <rFont val="VNI-Times"/>
        <family val="0"/>
      </rPr>
      <t xml:space="preserve"> Döï phoøng cho haøng toàn kho ñöôïc trích laäp khi giaù trò thuaàn coù theå thöïc hieän ñöôïc cuûa haøng toàn kho nhoû hôn giaù goác. Soá döï phoøng giaûm giaù haøng toàn kho laø soá cheânh leäch giöõa giaù goác haøng toàn kho lôùn hôn giaù trò thuaàn coù theå thöïc hieän ñöôïc cuûa chuùng. Vieäc laäp döï phoøng giaûm giaù haøng toàn kho ñöôïc thöïc hieän treân cô sôû töøng maët haøng toàn kho. Vieäc öôùc tính giaù trò thuaàn coù theå thöïc hieän ñöôïc cuûa haøng toàn kho phaûi döïa treân baèng chöùng tin caäy thu thaäp ñöôïc taïi thôøi ñieåm öôùc tính vaø ñöôïc tính ñeán söï bieán ñoäng giaù caû hoaëc caùc chi phí tröïc tieáp lieân quan ñeán caùc söï kieän sau ngaøy keát thuùc naêm taøi chính, maø caùc söï kieän naøy ñöôïc xaùc nhaän vôùi caùc ñieàu kieän hieän coù ôû thôøi ñieåm öôùc tính. </t>
    </r>
  </si>
  <si>
    <r>
      <t>Nguyeân taéc ghi nhaän TSCÑ höõu hình vaø voâ hình</t>
    </r>
    <r>
      <rPr>
        <sz val="10"/>
        <rFont val="VNI-Times"/>
        <family val="0"/>
      </rPr>
      <t>: ñöôïc ghi nhaän theo nguyeân giaù: laø toaøn boä caùc chi phí maø doanh nghieäp phaûi boû ra ñeå coù taøi saûn coá ñònh ñoù tính ñeán thôøi ñieåm ñöa taøi saûn ñoù vaøo traïng thaùi saün saøng söû duïng theo döï tính. Trong baûng Caân ñoái keá toaùn taøi saûn coá ñònh ñöôïc phaûn aùnh theo 3 chæ tieâu: Nguyeân giaù, hao moøn luõy keá vaø giaù trò coøn laïi.</t>
    </r>
  </si>
  <si>
    <r>
      <t xml:space="preserve">Nguyeân taéc ghi nhaän taøi saûn coá ñònh thueâ taøi chính: </t>
    </r>
    <r>
      <rPr>
        <sz val="10"/>
        <rFont val="VNI-Times"/>
        <family val="0"/>
      </rPr>
      <t>ghi nhaän theo giaù thaáp hôn cuûa giaù trò hôïp lyù cuûa taøi saûn thueâ vaø giaù trò hieän taïi cuûa khoaûn thanh toaùn tieàn thueâ toái thieåu.</t>
    </r>
  </si>
  <si>
    <r>
      <t>Thôøi gian söû duïng cuûa TSCÑ</t>
    </r>
    <r>
      <rPr>
        <sz val="10"/>
        <rFont val="VNI-Times"/>
        <family val="0"/>
      </rPr>
      <t>: laø thôøi gian doanh nghieäp döï tính söû duïng taøi saûn coá ñònh vaøo hoaït ñoäng saûn xuaát, kinh doanh hoaëc xaùc ñònh theo soá löôïng, khoái löôïng saûn phaåm döï kieán saûn xuaát ñöôïc töø vieäc söû duïng taøi saûn coá ñònh theo quy ñònh hieän haønh, ôû ñieàu kieän bình thöôøng, phuø hôïp vôùi caùc thoâng soá kinh teá, kyõ thuaät cuûa taøi saûn coá ñònh vaø caùc yeáu toá khaùc coù lieân quan ñeán söï hoaït ñoäng cuûa taøi saûn coá ñònh.</t>
    </r>
  </si>
  <si>
    <r>
      <t xml:space="preserve">Phöông phaùp khaáu hao TSCÑ </t>
    </r>
    <r>
      <rPr>
        <sz val="10"/>
        <rFont val="VNI-Times"/>
        <family val="0"/>
      </rPr>
      <t>: khaáu hao ñöôïc ghi nhaän theo phöông phaùp ñöôøng thaúng döïa treân thôøi gian höõu duïng öôùc tính cuûa caùc taøi saûn trong phaïm vi thoâng tö  203/2009/TT-BTC ngaøy 20/10/2009 cuûa Boä Taøi Chính</t>
    </r>
  </si>
  <si>
    <r>
      <t>Baát ñoäng saûn ñaàu tö:</t>
    </r>
    <r>
      <rPr>
        <sz val="10"/>
        <rFont val="VNI-Times"/>
        <family val="0"/>
      </rPr>
      <t xml:space="preserve"> laø baát ñoäng saûn, goàm: Quyeàn söû duïng ñaát; Nhaø hoaëc moät phaàn nhaø, hoaëc caû nhaø vaø ñaát; Cô sôû haï taàng do ngöôøi chuû sôû höõu hoaëc ngöôøi ñi thueâ taøi saûn theo hôïp ñoàng thueâ taøi chính, naém giöõ nhaèm muïc ñích thu lôïi töø vieäc cho thueâ hoaëc chôø taêng giaù maø khoâng phaûi ñeå söû duïng trong saûn xuaát, cung caáp haøng hoùa, dòch vuï hoaëc söû duïng cho caùc muïc ñích quaûn lyù hoaëc baùn trong kyø hoaït ñoäng kinh doanh bình thöôøng.</t>
    </r>
  </si>
  <si>
    <r>
      <t>Nguyeân giaù cuûa baát ñoäng saûn ñaàu tö</t>
    </r>
    <r>
      <rPr>
        <sz val="10"/>
        <rFont val="VNI-Times"/>
        <family val="0"/>
      </rPr>
      <t>: Laø toaøn boä caùc chi phí baèng tieàn hoaëc töông ñöông tieàn maø doanh nghieäp phaûi boû ra hoaëc giaù trò hôïp lyù cuûa caùc khoaûn ñöa ra ñeå trao ñoåi nhaèm coù ñöôïc baát ñoäng saûn ñaàu tö tính ñeán thôøi ñieåm mua hoaëc xaây döïng hoaøn thaønh baát ñoäng saûn ñaàu tö ñoù.</t>
    </r>
  </si>
  <si>
    <r>
      <t xml:space="preserve">Giaù trò coøn laïi: </t>
    </r>
    <r>
      <rPr>
        <sz val="10"/>
        <rFont val="VNI-Times"/>
        <family val="0"/>
      </rPr>
      <t>Laø nguyeân giaù sau khi tröø (-) soá khaáu hao luõy keá cuûa baát ñoäng saûn ñaàu tö  ñoù.</t>
    </r>
  </si>
  <si>
    <r>
      <t>Chi phí phaùt sinh sau ghi nhaän ban ñaàu</t>
    </r>
    <r>
      <rPr>
        <sz val="10"/>
        <rFont val="VNI-Times"/>
        <family val="0"/>
      </rPr>
      <t>: Caùc chi phí lieân quan ñeán baát ñoäng saûn ñaàu tö phaùt sinh sau ghi nhaän ban ñaàu ñöôïc ghi nhaän laø chi phí trong kyø, tröø khi chi phí naøy coù khaû naêng chaéc chaén laøm cho baát ñoäng saûn ñaàu tö taïo ra lôïi ích kinh teá trong töông lai nhieàu hôn möùc hoaït ñoäng ñöôïc ñaùnh giaù ban ñaàu ghi taêng nguyeân giaù cuûa baát ñoäng saûn ñaàu tö.</t>
    </r>
  </si>
  <si>
    <r>
      <t xml:space="preserve">Thanh lyù baát ñoäng saûn ñaàu tö: </t>
    </r>
    <r>
      <rPr>
        <sz val="10"/>
        <rFont val="VNI-Times"/>
        <family val="0"/>
      </rPr>
      <t>Caùc khoaûn laõi loã phaùt sinh töø vieäc baùn baát ñoäng saûn ñaàu tö ñöôïc xaùc ñònh baèng soá cheânh leäch giöõa doanh thu vôùi chi phí baùn vaø giaù trò coøn laïi cuûa baát ñoäng saûn ñaàu tö. Soá laõi hoaëc loã ñöôïc ghi nhaän vaøo thu nhaäp hay chi  phí treân baùo caùo keát quaû hoaït ñoäng kinh doanh trong kyø.</t>
    </r>
  </si>
  <si>
    <r>
      <t xml:space="preserve">Phöông phaùp khaáu hao baát ñoäng saûn ñaàu tö </t>
    </r>
    <r>
      <rPr>
        <sz val="10"/>
        <rFont val="VNI-Times"/>
        <family val="0"/>
      </rPr>
      <t>: Khaáu hao ñöôïc ghi nhaän theo phöông phaùp ñöôøng thaúng döïa treân thôøi gian höõu duïng öôùc tính cuûa caùc taøi saûn trong phaïm vi thoâng tö  203/2009/TT-BTC ngaøy 20/10/2009 cuûa Boä Taøi Chính.</t>
    </r>
  </si>
  <si>
    <r>
      <t>Nguyeân taéc ghi nhaän caùc khoaûn ñaàu tö vaøo coâng ty con:</t>
    </r>
    <r>
      <rPr>
        <sz val="10"/>
        <rFont val="VNI-Times"/>
        <family val="0"/>
      </rPr>
      <t xml:space="preserve"> Khi khoaûn ñaàu tö vaøo coâng ty maø ñöôïc naém giöõ treân 50% voán chuû sôû höõu (naém giöõ treân 50% quyeàn bieåu quyeát) vaø coù quyeàn chi phoái caùc chính saùch, hoaït ñoäng vaø nhaèm thu ñöôïc lôïi ích kinh teá töø caùc hoaït ñoäng cuûa doanh nghieäp ñoù. Khi doanh nghieäp ñaàu tö khoâng coøn quyeàn kieåm soaùt doanh nghieäp con thì ghi giaûm khoaûn ñaàu tö vaøo coâng ty con. Caùc khoaûn ñaàu tö naøy ñöôïc phaûn aùnh treân baùo caùo taøi chính rieâng cuûa coâng ty meï theo phöông phaùp giaù goác.</t>
    </r>
  </si>
  <si>
    <r>
      <t>Nguyeân taéc ghi nhaän caùc khoaûn ñaàu tö vaøo coâng ty lieân keát:</t>
    </r>
    <r>
      <rPr>
        <sz val="10"/>
        <rFont val="VNI-Times"/>
        <family val="0"/>
      </rPr>
      <t xml:space="preserve">  ñöôïc ghi nhaän khi coâng ty coù voán chuû sôû höõu daøi haïn trong caùc coâng ty naøy töø 20% ñeán döôùi 50% (töø 20% ñeán döôùi 50% quyeàn bieåu quyeát), coù aûnh höôûng ñaùng keå trong caùc quyeát ñònh veà chính saùch taøi chính vaø hoaït ñoäng taïi caùc coâng ty naøy. Caùc khoaûn ñaàu tö naøy ñöôïc phaûn aùnh treân baùo caùo taøi chính theo phöông phaùp giaù goác.</t>
    </r>
  </si>
  <si>
    <r>
      <t>Nguyeân taéc ghi nhaän caùc khoaûn voán goùp vaøo cô sôû kinh doanh ñoàng kieåm soaùt:</t>
    </r>
    <r>
      <rPr>
        <sz val="10"/>
        <rFont val="VNI-Times"/>
        <family val="0"/>
      </rPr>
      <t xml:space="preserve"> ñöôïc haïch toaùn khi Coâng ty coù quyeàn ñoàng kieåm soaùt caùc chính saùch taøi chính vaø hoaït ñoäng cuûa cô sôû naøy. Khi Coâng ty khoâng coøn quyeàn ñoàng kieåm soaùt thì ghi giaûm khoaûn ñaàu tö vaøo cô sôû kinh doanh ñoàng kieåm soaùt. Caùc khoaûn ñaàu tö naøy ñöôïc phaûn aùnh treân baùo caùo taøi chính theo phöông phaùp giaù goác. Khi goùp voán baèng taøi saûn phi tieàn teä ( haøng toàn kho, TSCÑ...) ghi nhaän toaøn boä phaàn cheânh leäch giöõa giaù ñaùnh giaù laïi ( do caùc beân thoûa thuaän ) lôùn hôn giaù trò ghi soå cuûa taøi saûn phi tieàn teä mang ñi goùp voán lieân doanh vaøo thu nhaäp khaùc.</t>
    </r>
  </si>
  <si>
    <r>
      <t xml:space="preserve">Nguyeân taéc ghi nhaän caùc khoaûn ñaàu tö ngaén haïn vaø daøi haïn khaùc: </t>
    </r>
    <r>
      <rPr>
        <sz val="10"/>
        <rFont val="VNI-Times"/>
        <family val="0"/>
      </rPr>
      <t xml:space="preserve"> Laø caùc khoaûn ñaàu tö nhö: traùi phieáu, coå phieáu hoaëc caùc khoaûn voán coâng ty ñang ñaàu tö vaøo caùc toå chöùc kinh teá khaùc ñöôïc thaønh laäp theo quy ñònh cuûa phaùp luaät (coâng ty nhaø nöôùc, coâng ty traùch nhieäm höõu haïn, coâng ty coå phaàn, coâng ty hôïp danh) maø chæ naém giöõ döôùi 20% voán sôû höõu (döôùi 20% quyeàn bieåu quyeát) vaø thôøi haïn thu hoài döôùi 1 naêm (ñaàu tö ngaén haïn) hoaëc treân 1 naêm (ñaàu tö daøi haïn).</t>
    </r>
  </si>
  <si>
    <r>
      <t xml:space="preserve">Phöông phaùp laäp döï phoøng giaûm giaù ñaàu tö ngaén haïn, daøi haïn: </t>
    </r>
    <r>
      <rPr>
        <sz val="10"/>
        <rFont val="VNI-Times"/>
        <family val="0"/>
      </rPr>
      <t>Laø döï phoøng phaàn giaù trò bò toån thaát do caùc loaïi chöùng khoaùn ñaàu tö cuûa coâng ty bò giaûm giaù; giaù trò caùc khoaûn ñaàu tö taøi chính bò toån thaát do toå chöùc kinh teá maø coâng ty ñang ñaàu tö bò loã. Caùc khoaûn döï phoøng naøy ñöôïc trích tröôùc vaøo chi phí hoaït ñoäng kinh doanh naêm baùo caùo cuûa Coâng ty giuùp cho Coâng ty coù nguoàn taøi chính ñeå buø ñaép toån thaát coù theå xaûy ra trong naêm keá hoaïch, nhaèm baûo toaøn voán kinh doanh; ñaûm baûo caùc khoaûn ñaàu tö taøi chính khoâng cao hôn giaù caû treân thò tröôøng hoaëc giaù trò coù theå thu hoài taïi thôøi ñieåm laäp baùo caùo.</t>
    </r>
  </si>
  <si>
    <r>
      <t>Chi phí vay:</t>
    </r>
    <r>
      <rPr>
        <sz val="10"/>
        <rFont val="VNI-Times"/>
        <family val="0"/>
      </rPr>
      <t xml:space="preserve"> Laø laõi tieàn vay vaø caùc chi phí khaùc phaùt sinh lieân quan tröïc tieáp ñeán caùc khoaûn vay cuûa doanh nghieäp; Ñöôïc ghi nhaän nhö khoaûn chi phí saûn xuaát, kinh doanh trong kyø tröø khi chi phí naøy phaùt sinh töø caùc khoaûn vay lieân quan tröïc tieáp ñeán vieäc ñaàu tö xaây döïng hoaëc saûn xuaát taøi saûn dôû dang ñöôïc tính vaøo giaù trò taøi saûn ñoù ( ñöôïc voán hoùa) khi coù ñuû ñieàu kieän quy ñònh taïi chuaån möïc keá toaùn soá 16 " Chi phí ñi vay".</t>
    </r>
  </si>
  <si>
    <r>
      <t xml:space="preserve">Tyû leä voán hoùa ñöôïc söû duïng ñeå xaùc ñònh chi phí ñi vay ñöôïc voán hoùa trong kyø: </t>
    </r>
    <r>
      <rPr>
        <sz val="10"/>
        <rFont val="VNI-Times"/>
        <family val="0"/>
      </rPr>
      <t>Tröôøng hôïp phaùt sinh caùc khoaûn voán vay chung, trong ñoù coù söû duïng cho muïc ñích ñaàu tö xaây döïng hoaëc saûn xuaát moät taøi saûn dôû dang thì soá chi phí ñi vay coù ñuû ñieàu kieän voán hoùa trong moãi kyø keá toaùn ñöôïc xaùc ñònh theo tyû leä voán hoùa ñoái vôùi chi phí luõy keá bình quaân gia quyeàn phaùt sinh cho vieäc ñaàu tö xaây döïng hoaëc saûn xuaát taøi saûn ñoù. Tyû leä voán hoùa ñöôïc tính theo tyû leä laõi suaát bình quaân gia quyeàn cuûa caùc khoaûn vay chöa traû trong kyø cuûa doanh nghieäp. Chi phí ñi vay ñöôïc voán hoùa trong kyø khoâng ñöôïc vöôït quaù toång soá chi phí ñi vay phaùt sinh trong kyø ñoù.</t>
    </r>
  </si>
  <si>
    <r>
      <t xml:space="preserve">Chi phí traû tröôùc ngaén haïn vaø daøi haïn: </t>
    </r>
    <r>
      <rPr>
        <sz val="10"/>
        <rFont val="VNI-Times"/>
        <family val="0"/>
      </rPr>
      <t>Laø nhöõng chi phí thöïc teá ñaõ phaùt sinh, nhöng coù lieân quan tôùi hoaït ñoäng saûn xuaát kinh doanh cuûa nhieàu kyø haïch toaùn trong 1 naêm taøi chính hoaëc moät kyø kinh doanh (ngaén haïn); hoaëc treân 1 naêm taøi chính (daøi haïn). Neân chöa theå tính heát vaøo chi phí SXKD trong kyøphaùt sinh maø ñöôïc tính vaøo nhieàu kyø keá toaùn tieáp theo.</t>
    </r>
  </si>
  <si>
    <r>
      <t xml:space="preserve">Phöông phaùp phaân boå chi phí traû tröôùc: </t>
    </r>
    <r>
      <rPr>
        <sz val="10"/>
        <rFont val="VNI-Times"/>
        <family val="0"/>
      </rPr>
      <t>Vieäc tính vaø phaân boå chi phí traû tröôùc vaøo chí phí SXKD töøng kyø ñöôïc caên cöù vaøo tính chaát vaø möùc ñoä töøng loaïi chi phí. Chi phí traû tröôùc ngaén haïn phaân boå trong voøng 12 thaùng; chi phí traû tröôùc daøi haïn phaân boå treân 12 thaùng.</t>
    </r>
  </si>
  <si>
    <r>
      <t xml:space="preserve">Phöông phaùp vaø thôøi gian phaân boå lôïi theá thöông maïi: </t>
    </r>
    <r>
      <rPr>
        <sz val="10"/>
        <rFont val="VNI-Times"/>
        <family val="0"/>
      </rPr>
      <t>Lôïi theá thöông maïi laø soá cheânh leäch giöõa giaù phí hôïp nhaát kinh doanh so vôùi phaàn sôû höõu cuûa beân mua trong giaù trò hôïp lyù thuaàn cuûa taøi saûn, nôï phaûi traû coù theå xaùc ñònh ñöôïc vaø caùc khoaûn nôï tieàm taøng (neáu coù) khi hôïp nhaát kinh doanh khoâng daãn ñeán quan heä coâng ty me ï- coâng ty con hoaëc khi coå phaàn hoùa doanh nghieäp nhaø nöôùc coù lôïi theá kinh doanh.</t>
    </r>
  </si>
  <si>
    <r>
      <t xml:space="preserve">Phöông phaùp phaân boå lôïi theá thöông maïi: </t>
    </r>
    <r>
      <rPr>
        <sz val="10"/>
        <rFont val="VNI-Times"/>
        <family val="0"/>
      </rPr>
      <t>Khoaûn lôïi theá thöông maïi ñöôïc phaûn aùnh laø taøi saûn treân baùo caùo taøi chính rieâng cuûa coâng ty ñeå phaân boå daàn vaøo chi phí SXKD trong thôøi gian toái ña khoâng quaù 10 naêm.</t>
    </r>
  </si>
  <si>
    <r>
      <t xml:space="preserve">Chi phí phaûi traû: </t>
    </r>
    <r>
      <rPr>
        <sz val="10"/>
        <rFont val="VNI-Times"/>
        <family val="0"/>
      </rPr>
      <t>laø nhöõng khoaûn chi phí thöïc teá chöa phaùt sinh nhöng ñöôïc tính tröôùc vaøo chi phí saûn xuaát kinh doanh trong kyø cho caùc ñoái töôïng chòu chi phí ñeå ñaûm baûo khi caùc khoaûn chi traû phaùt sinh thöïc teá khoâng gaây ñoät bieán cho chi phí SXKD. Vieäc haïch toaùn caùc khoaûn chi phí phaûi traû naøy vaøo chi phí SXKD trong kyø ñöôïc thöïc hieän theo nguyeân taéc phuø hôïp giöõa doanh thu vaø chi phí trong kyø.</t>
    </r>
  </si>
  <si>
    <r>
      <t xml:space="preserve">Döï phoøng phaûi traû chæ ñöôïc ghi nhaän khi thoûa maõn caùc ñieàu kieän sau: 1. </t>
    </r>
    <r>
      <rPr>
        <sz val="10"/>
        <rFont val="VNI-Times"/>
        <family val="0"/>
      </rPr>
      <t xml:space="preserve">Doanh nghieäp coù nghóa vuï nôï hieän taïi (nghóa vuï phaùp lyù hoaëc nghóa vuï lieân ñôùi)  do keát quaû töø moät söï kieän ñaõ xaûy ra; </t>
    </r>
    <r>
      <rPr>
        <b/>
        <sz val="10"/>
        <rFont val="VNI-Times"/>
        <family val="0"/>
      </rPr>
      <t>2.</t>
    </r>
    <r>
      <rPr>
        <sz val="10"/>
        <rFont val="VNI-Times"/>
        <family val="0"/>
      </rPr>
      <t xml:space="preserve"> Söï giaûm suùt veà nhöõng lôïi ích kinh teá coù theå xaûy ra daãn ñeán vieäc yeâu caàu phaûi thanh toaùn nghóa vuï nôï; </t>
    </r>
    <r>
      <rPr>
        <b/>
        <sz val="10"/>
        <rFont val="VNI-Times"/>
        <family val="0"/>
      </rPr>
      <t>3.</t>
    </r>
    <r>
      <rPr>
        <sz val="10"/>
        <rFont val="VNI-Times"/>
        <family val="0"/>
      </rPr>
      <t xml:space="preserve"> Vaø ñöa ra moät öôùc tính ñaùng tin caäy veà giaù trò cuûa nghóa vuï nôï ñoù.</t>
    </r>
  </si>
  <si>
    <r>
      <t xml:space="preserve">Giaù trò ñöôïc ghi nhaän cuûa moät khoaûn döï phoøng phaûi traû: </t>
    </r>
    <r>
      <rPr>
        <sz val="10"/>
        <rFont val="VNI-Times"/>
        <family val="0"/>
      </rPr>
      <t>Laø giaù trò ñöôïc öôùc tính hôïp lyù nhaát veà khoaûn tieàn seõ phaûi chi ñeå thanh toaùn nghóa vuï nôï hieän taïi taïi ngaøy keát thuùc kyø keá toaùn.</t>
    </r>
  </si>
  <si>
    <r>
      <t xml:space="preserve">Döï phoøng phaûi traû veà baûo haønh saûn phaåm, haøng hoùa, coâng trình xaây laép: </t>
    </r>
    <r>
      <rPr>
        <sz val="10"/>
        <rFont val="VNI-Times"/>
        <family val="0"/>
      </rPr>
      <t xml:space="preserve">laø döï phoøng chi phí cho nhöõng saûn phaåm, haøng hoùa, coâng trình xaây laép ñaõ baùn, ñaõ baøn giao cho ngöôøi mua nhöng doanh nghieäp vaãn coù nghóa vuï phaûi tieáp tuïc söõa chöõa, hoaøn thieän theo hôïp ñoàng cam keát vôùi khaùch haøng. </t>
    </r>
  </si>
  <si>
    <r>
      <t xml:space="preserve">+ Thaëng dö  voán coå phaàn: </t>
    </r>
    <r>
      <rPr>
        <sz val="10"/>
        <rFont val="VNI-Times"/>
        <family val="0"/>
      </rPr>
      <t>Phaûn aùnh khoaûn cheânh leäch taêng giöõa soá tieàn thöïc teá thu ñöôïc so vôùi meänh giaù khi  phaùt haønh laàn ñaàu hoaëc phaùt haønh boå sung coå phieáu vaø cheânh leäch taêng, giaûm giöõa soá tieàn thöïc teá thu ñöôïc so vôùi giaù mua laïi khi taùi phaùt haønh coå phieáu quyõ (ñoái vôùi coâng ty coå phaàn). Tröôøng hôïp mua laïi coå phieáu ñeå huûy boû ngay taïi ngaøy mua thì giaù trò coå phieáu ñöôïc ghi giaûm nguoàn voán kinh doanh taïi ngaøy mua laø giaù thöïc teá mua laïi vaø cuõng phaûi ghi giaûm nguoàn voán kinh doanh chi tieát theo meänh giaù vaø phaàn thaëng dö voán coå phaàn cuûa coå phieáu mua laïi.</t>
    </r>
  </si>
  <si>
    <r>
      <t xml:space="preserve">+ Voán khaùc: </t>
    </r>
    <r>
      <rPr>
        <sz val="10"/>
        <rFont val="VNI-Times"/>
        <family val="0"/>
      </rPr>
      <t>Phaûn aùnh soá voán kinh doanh ñöôïc hình thaønh do boå sung töø keát quaû hoaït ñoäng kinh doanh hoaëc ñöôïc taëng, bieáu, taøi trôï, ñaùnh giaù laïi taøi saûn.</t>
    </r>
  </si>
  <si>
    <r>
      <t>Hôïp ñoàng xaây döïng</t>
    </r>
    <r>
      <rPr>
        <sz val="10"/>
        <rFont val="VNI-Times"/>
        <family val="0"/>
      </rPr>
      <t xml:space="preserve">: Laø hôïp ñoàng baèng vaên baûn veà vieäc xaây döïng moät taøi saûn hoaëc toå hôïp caùc taøi saûn coù lieân quan chaët cheõ hay phuï thuoäc laãn nhau veà maët thieát keá, coâng ngheä, chöùc naêng hoaëc caùc muïc ñích söû duïng cô baûn cuûa chuùng, nhö: Hôïp ñoàng xaây döïng toøa nhaø, caàu ñöôïng. Hôïp ñoàng tö vaán, thieát keá, khaûo saùt; Hôïp ñoàng dòch vuï quaûn lyù vaø kieán truùc; Hôïp ñoàng phuïc cheá hay phaù huûy caùc taøi saûn vaø khoâi phuïc moâi tröôøng sau khi phaù huûy caùc taøi saûn. </t>
    </r>
  </si>
  <si>
    <r>
      <t>Doanh thu cuûa hôïp ñoàng xaây döïng bao goàm:</t>
    </r>
    <r>
      <rPr>
        <sz val="10"/>
        <rFont val="VNI-Times"/>
        <family val="0"/>
      </rPr>
      <t xml:space="preserve"> Doanh thu ban ñaàu ñöôïc ghi nhaän trong hôïp ñoàng; vaø caùc khoaûn taêng, giaûm khi thöïc hieän hôïp ñoàng, caùc khoaûn tieàn thöôûng vaø caùc khoaûn thanh toaùn khaùc neáu caùc khoaûn naøy coù khaû naêng laøm thay ñoåi doanh thu, vaø coù theå xaùc ñònh ñöôïc moät caùch ñaùng tin caäy.</t>
    </r>
  </si>
  <si>
    <r>
      <t>1. Tröôøng hôïp hôïp ñoàng xaây döïng quy ñònh nhaø thaàu ñöôïc thanh toaùn theo tieán ñoä keá hoaïch:</t>
    </r>
    <r>
      <rPr>
        <sz val="10"/>
        <rFont val="VNI-Times"/>
        <family val="0"/>
      </rPr>
      <t xml:space="preserve"> khi keát quaû thöïc hieän hôïp ñoàng xaây döïng ñöôïc öôùc tính moät caùch ñaùng tin caäy, thì doanh thu vaø chi phí lieân quan ñeán hôïp ñoàng ñöôïc ghi nhaän töông öùng vôùi phaàn coâng vieäc ñaõ hoaøn thaønh do nhaø thaàu töï xaùc ñònh vaøo ngaøy laäp baùo  caùo taøi chính maø khoâng phuï thuoäc vaøo hoùa ñôn thanh toaùn theo tieán ñoä keá hoaïch ñaõ laäp hay chöa vaø soá tieàn ghi treân hoùa ñôn laø bao nhieâu.</t>
    </r>
  </si>
  <si>
    <r>
      <t>Chi phí taøi chính bao goàm: C</t>
    </r>
    <r>
      <rPr>
        <sz val="10"/>
        <rFont val="VNI-Times"/>
        <family val="0"/>
      </rPr>
      <t>aùc khoaûn chi phí hoaëc khoaûn loã lieân quan ñeán chi phí ñi vay vaø ñi vay voán, loã tyû giaù hoái ñoaùi.</t>
    </r>
  </si>
  <si>
    <r>
      <t xml:space="preserve">Nôï tieàm taøng: </t>
    </r>
    <r>
      <rPr>
        <sz val="10"/>
        <rFont val="VNI-Times"/>
        <family val="0"/>
      </rPr>
      <t>Laø nghóa vuï nôï coù khaû naêng xaûy ra töø caùc söï kieän ñaõ qua söï toàn taïi cuûa nghóa vuï nôï naøy seõ chæ ñöôïc xaùc nhaän bôû khaû naêng hay xaûy ra hoaëc khoâng xaûy ra cuûa moät hoaëc nhieàu söï kieän khoâng chaéc chaén trong töông lai naèm ngoaøi phaïm vi kieåm soaùt cuûa doanh nghieäp; hoaëc nghóa vuï nôï hieän taïi phaùt sinh töø caùc söï kieän ñaõ qua nhöng chöa ñöôïc ghi nhaän vì: khoâng theå chaéc chaén coù söï giaûm suùt veà lôïi ích kinh teá do vieäc phaûi thanh toaùn nghóa vuï nôï; hoaëc giaù trò cuûa nghóa vuï nôï ñoù khoâng ñöôïc xaùc ñònh moät caùch ñaùng tin caäy.</t>
    </r>
  </si>
  <si>
    <r>
      <t xml:space="preserve">Taøi saûn tieàm taøng: </t>
    </r>
    <r>
      <rPr>
        <sz val="10"/>
        <rFont val="VNI-Times"/>
        <family val="0"/>
      </rPr>
      <t>Laø taøi saûn coù khaû naêng phaùt sinh töø caùc söï kieän ñaõ xaûy ra vaø söï toàn taïi cuûa taøi saûn naøy chæ ñöôïc xaùc nhaän bôûi khaû naêng coù xaûy ra hoaëc khoâng xaûy ra cuûa moät hoaëc nhieàu söï kieän khoâng chaéc chaén trong töông lai naèm ngoaøi phaïm vi kieåm soaùt cuûa doanh nghieäp.</t>
    </r>
  </si>
  <si>
    <r>
      <t xml:space="preserve">Caùc söï kieän sau ngaøy keát thuùc naêm </t>
    </r>
    <r>
      <rPr>
        <sz val="10"/>
        <rFont val="VNI-Times"/>
        <family val="0"/>
      </rPr>
      <t>ñöôïc hieåu laø nhöõng söï kieän coù aûnh höôûng tích cöïc hoaëc tieâu cöïc ñeán baùo caùo taøi chính ñaõ xaûy ra trong khoaûng thôøi gian töø ngaøy keát thuùc kyø keá toaùn naêm ñeán tröôùc ngaøy phaùt haønh baùo caùo taøi chính naøy. Caùc söï kieän phaùt sinh sau ngaøy keát thuùc kyø keá toaùn naêm coù hai loaïi söï kieän: 1. Caùc söï kieän phaùt sinh sau ngaøy keát thuùc kyø keá toaùn naêm caàn ñieàu chænh: Laø nhöõng söï kieän coù caùc baèng chöùng boå sung veà caùc söï kieän toàn taïi vaøo ngaøy keát thuùc kyø keá toaùn naêm caàn ñieàu chænh soå keá toaùn vaø baùo caùo taøi chính; 2. Caùc söï kieän phaùt sinh sau ngaøy keát thuùc kyø keá toaùn naêm khoâng caàn ñieàu chænh: laø nhöõng söï kieän coù daáu hieäu veà caùc söï kieän sau ngaøy keát thuùc kyø keá toaùn naêm cung caáp baèng chöùng veà caùc söï kieän ñaõ toàn taïi trong naêm taøi chính khoâng aûnh höôûng ñeán baùo caùo taøi chính naêm naøy neân khoâng caàn phaûi ñieàu chænh soå keá toaùn vaø baùo caùo taøi chính naêm nay ñöôïc neâu treân thuyeát minh baùo caùo taøi chính naøy.</t>
    </r>
  </si>
  <si>
    <r>
      <t xml:space="preserve">Caùc beân ñöôïc coi laø lieân quan </t>
    </r>
    <r>
      <rPr>
        <sz val="10"/>
        <rFont val="VNI-Times"/>
        <family val="0"/>
      </rPr>
      <t>neáu moät beân coù khaû naêng kieåm soaùt hoaëc coù aûnh höôûng ñaùng keå ñoái vôùi beân kia trong vieäc ra quyeát ñònh caùc chính saùch taøi chính hoaït ñoäng.</t>
    </r>
  </si>
  <si>
    <r>
      <t>Caùc beân lieân quan caàn ñöôïc trình baøy goàm:</t>
    </r>
    <r>
      <rPr>
        <sz val="10"/>
        <rFont val="VNI-Times"/>
        <family val="0"/>
      </rPr>
      <t xml:space="preserve"> Coâng ty meï;  coâng ty con; caùc beân lieân doanh; cô sôû kinh doanh ñoàng kieåm soaùt; caùc coâng ty lieân keát; caùc caù nhaân coù quyeàn tröïc tieáp hoaëc giaùn tieáp bieåu quyeát ôû coâng ty daãn ñeán tính aûnh höôûng ñaùng keå tôùi coâng ty, keå caûù caùc thaønh vieân maät thieát trong gia ñình cuûa caùc caù nhaân naøy; caùc nhaân vieân chuû choát coù quyeàn vaø traùch nhieäm laäp keá hoaïch, quaûn lyù vaø hoaït ñoäng cuûa coâng ty; caùc doanh nghieäp cuûa caùc caù nhaân coù aûnh höôûng ñaùng keå ñang naém quyeàn quaûn lyù, kieåm soaùt vaø chi phoái coâng ty.</t>
    </r>
  </si>
  <si>
    <r>
      <t xml:space="preserve">Caùc giao dòch chuû yeáu giöõa caùc beân lieân quan ñöôïc trình baøy trong thuyeát minh baùo caùo taøi chính:  </t>
    </r>
    <r>
      <rPr>
        <sz val="10"/>
        <rFont val="VNI-Times"/>
        <family val="0"/>
      </rPr>
      <t>Mua hoaëc baùn haøng hoùa, taøi saûn;  Cung caáp hay nhaän dòch vuï;  Giao dòch ñaïi lyù; Giao dòch thueâ taøi saûn; Chuyeån giao veà nghieân cöùu vaø phaùt trieån; Thoûa thuaän veà giaáy pheùp; Caùc khoaûn goùp voán, vay vaø taøi trôï; Baûo laõnh vaø theá chaáp; Caùc hôïp ñoàng quaûn lyù.</t>
    </r>
  </si>
  <si>
    <r>
      <t xml:space="preserve">Neáu caùc giao dòch cuûa caùc beân lieân quan coù giaù trò giao dòch thì vieäc xaùc ñònh giaù trò giao dòch cuûa caùc beân lieân quan </t>
    </r>
    <r>
      <rPr>
        <sz val="10"/>
        <rFont val="VNI-Times"/>
        <family val="0"/>
      </rPr>
      <t>coù theå söû duïng caùc phöông phaùp chuû yeáu sau: 1. Phöông phaùp giaù khoâng bò kieåm soaùt coù theå so saùnh ñöôïc; 2. Phöông phaùp giaù baùn laïi; 3. Phöông phaùp giaù voán coäng laõi. Coøn laïi caùc giao dòch khoâng xaùc ñònh giaù hoaëc khoâng coù giaù trò thì ñöôïc thuyeát minh döïa treân baûn chaát caùc moái quan heä cuûa caùc beân lieân quan cuõng nhö caùc loaïi giao dòch vaø caùc yeáu toá cuûa caùc giao dòch ñoù.</t>
    </r>
  </si>
  <si>
    <r>
      <t xml:space="preserve">Caùc boä phaän caàn laäp baùp caùo: </t>
    </r>
    <r>
      <rPr>
        <sz val="10"/>
        <rFont val="VNI-Times"/>
        <family val="0"/>
      </rPr>
      <t xml:space="preserve">laø moät boä phaän theo lónh vöïc kinh doanh hoaëc moät boä phaän theo khu vöïc ñòa lyù ñöôïc xaùc ñònh döïa treân ñònh nghóa sau: </t>
    </r>
  </si>
  <si>
    <r>
      <t xml:space="preserve">Boä phaän theo lónh vöïc kinh doanh: </t>
    </r>
    <r>
      <rPr>
        <sz val="10"/>
        <rFont val="VNI-Times"/>
        <family val="0"/>
      </rPr>
      <t>Laø moät boä phaän coù theå phaân bieät ñöôïc cuûa moät doanh nghieäp tham gia vaøo saûn xuaát hoaëc cung caáp saûn phaåm, dòch vuï rieâng leû, moät nhoùm caùc saûn phaåm hoaëc caùc dòch vuï coù lieân quan ñeán boä phaän naøy chòu ruûi ro vaø lôïi ích kinh teá khaùc vôùi boä phaän kinh doanh khaùc. Moät lónh vöïc kinh doanh khoâng bao goàm caùc saûn phaåm, dòch vuï coù ruûi ro vaø lôïi ích kinh teá khaùc bieät ñaùng keå. Coù nhöõng ñieåm khoâng töông ñoàng vôùi moät hoaëc vaøi nhaân toá trong ñònh nghóa boä phaän theo lónh vöïc kinh doanh nhöng caùc saûn phaåm, dòch vuï trong moät lónh vöïc kinh doanh phaûi töông ñoàng phaàn lôùn nhaán toá.</t>
    </r>
  </si>
  <si>
    <r>
      <t xml:space="preserve">Boä phaän theo khu vöïc ñòa lyù: </t>
    </r>
    <r>
      <rPr>
        <sz val="10"/>
        <rFont val="VNI-Times"/>
        <family val="0"/>
      </rPr>
      <t>Laø moät boä phaän coù theå phaân bieät ñöôïc cuûa moät doanh nghieäp tham gia vaøo quaù trình saûn xuaát hoaëc cung caáp saûn phaåm, dòch vuï trong phaïm vi moät moâi tröôøng kinh teá cuï theå maø boä phaän naøy coù chòu ruûi ro vaø lôïi ích kinh teá khaùc vôùi caùc boä phaän kinh doanh trong caùc moâi tröôøng kinh teá khaùc. Moät khu vöïc ñaïi lyù khoâng bao goàm caùc hoaït ñoäng trong moâi tröôøng kinh teá coù ruûi ro vaø lôïi ich kinh teá khaùc bieät ñaùng keå. Moät khu vöïc ñòa lyù coù theå laø moät quoác gia, hai hay nhieàu quoác gia hoaëc moät, hai hay nhieàu tænh, thaønh phoá trong caû nöôùc.</t>
    </r>
  </si>
  <si>
    <r>
      <t>Baùo caùo boä phaän caàn ñöôïc trình baøy</t>
    </r>
    <r>
      <rPr>
        <sz val="10"/>
        <rFont val="VNI-Times"/>
        <family val="0"/>
      </rPr>
      <t xml:space="preserve"> khi phaàn lôùn doanh thu phaùt sinh töø baùn haøng ra ngoaøi ñoàng thôøi thoûa maõn moät trong caùc ñieàu kieän sau: </t>
    </r>
    <r>
      <rPr>
        <b/>
        <sz val="10"/>
        <rFont val="VNI-Times"/>
        <family val="0"/>
      </rPr>
      <t xml:space="preserve">a). </t>
    </r>
    <r>
      <rPr>
        <sz val="10"/>
        <rFont val="VNI-Times"/>
        <family val="0"/>
      </rPr>
      <t xml:space="preserve">Toång doanh thu cuûa boä phaän töø vieäc baùn haøng ra ngoaøi vaø töø giao dòch vôùi caùc boä phaän khaùc phaõi chieám 10% trôû leân treân toång doanh thu cuûa taát caû boä phaän, hoaëc </t>
    </r>
    <r>
      <rPr>
        <b/>
        <sz val="10"/>
        <rFont val="VNI-Times"/>
        <family val="0"/>
      </rPr>
      <t xml:space="preserve">b) </t>
    </r>
    <r>
      <rPr>
        <sz val="10"/>
        <rFont val="VNI-Times"/>
        <family val="0"/>
      </rPr>
      <t xml:space="preserve">Keát quaû kinh doanh cuûa boä phaän naøy baát keå laõi ( hay loã) chieám töø 10% trôû leân treân toång laõi ( hay loã) cuûa taát caû caùc boä phaän coøn laïi ( hoaëc toång loã cuûa taát caû caùc boä phaän loã) neáu ñaïi löôïng naøo coù giaù trò tuyeät ñoái lôùn hôn, hoaëc </t>
    </r>
    <r>
      <rPr>
        <b/>
        <sz val="10"/>
        <rFont val="VNI-Times"/>
        <family val="0"/>
      </rPr>
      <t>c)</t>
    </r>
    <r>
      <rPr>
        <sz val="10"/>
        <rFont val="VNI-Times"/>
        <family val="0"/>
      </rPr>
      <t xml:space="preserve"> Taøi saûn cuûa boä phaän chieám töø 10% trôû leân treân toång taøi saûn cuûa taát caû caùc boä phaän.</t>
    </r>
  </si>
  <si>
    <r>
      <t xml:space="preserve">Ñoái vôùi caùc boä phaän coù möùc döôùi 10% </t>
    </r>
    <r>
      <rPr>
        <sz val="10"/>
        <rFont val="VNI-Times"/>
        <family val="0"/>
      </rPr>
      <t>theo nhö treân</t>
    </r>
    <r>
      <rPr>
        <b/>
        <sz val="10"/>
        <rFont val="VNI-Times"/>
        <family val="0"/>
      </rPr>
      <t xml:space="preserve"> </t>
    </r>
    <r>
      <rPr>
        <sz val="10"/>
        <rFont val="VNI-Times"/>
        <family val="0"/>
      </rPr>
      <t>thì boä phaän ñoù coù theå baùo caùo ñöôïc maø khoâng tính ñeán yeáu toá quy moâ neáu thoâng tin cuûa boä phaän ñoù laø caàn thieát cho ngöôøi söû duïng baùo caùo taøi chính; hoaëc neáu boä phaän ñoù coù theå keát hôïp vôùi caùc boä phaän töông ñöông khaùc; vaø neáu caùc boä phaän coøn laïi ñöôïc baùo caùo thaønh moät khoaûn muïc rieâng.</t>
    </r>
  </si>
  <si>
    <r>
      <t xml:space="preserve">* Giaù trò coøn laïi cuûa TSCÑHH ñaõ duøng ñeå theá chaáp, caàm coá ñaûm baûo caùc khoaûn vay: </t>
    </r>
    <r>
      <rPr>
        <sz val="10"/>
        <rFont val="VNI-Times"/>
        <family val="0"/>
      </rPr>
      <t xml:space="preserve"> VNÑ.</t>
    </r>
  </si>
  <si>
    <r>
      <t xml:space="preserve">Vaøo </t>
    </r>
    <r>
      <rPr>
        <b/>
        <i/>
        <sz val="10"/>
        <color indexed="12"/>
        <rFont val="VNI-Times"/>
        <family val="0"/>
      </rPr>
      <t>ngaøy 31 thaùng 12 naêm 2010</t>
    </r>
    <r>
      <rPr>
        <b/>
        <i/>
        <sz val="10"/>
        <rFont val="VNI-Times"/>
        <family val="0"/>
      </rPr>
      <t>, caùc khoaûn tieàn thueâ phaûi traû trong töông lai theo hôïp ñoàng thueâ taøi chính ñöôïc trình baøy nhö sau:</t>
    </r>
  </si>
  <si>
    <r>
      <t xml:space="preserve">a. Baûng ñoái chieáu bieán ñoäng cuûa Voán chuû sôû höõu </t>
    </r>
    <r>
      <rPr>
        <b/>
        <sz val="10"/>
        <color indexed="12"/>
        <rFont val="VNI-Times"/>
        <family val="0"/>
      </rPr>
      <t>(xem trang sau)</t>
    </r>
  </si>
  <si>
    <t>Taøi saûn coá ñònh höõu hình khaùc</t>
  </si>
  <si>
    <t>ÑT XDCB hoaøn thaønh</t>
  </si>
  <si>
    <t xml:space="preserve">Voán goùp </t>
  </si>
  <si>
    <t>Thaëng dö voán 
coå phaàn</t>
  </si>
  <si>
    <t>Voán khaùc cuûa chuû sôõ höõu</t>
  </si>
  <si>
    <t>Quyõ ñaàu tö 
phaùt trieån</t>
  </si>
  <si>
    <t>Cheânh leäch tyû giaù hoái ñoaùi</t>
  </si>
  <si>
    <t>Lôïi nhuaän sau thueá chöa phaân phoái</t>
  </si>
  <si>
    <t>Lôïi nhuaän trong kyø</t>
  </si>
  <si>
    <t>Giaûm voán</t>
  </si>
  <si>
    <t>Trích laäp caùc Quyõ</t>
  </si>
  <si>
    <t>Chia coå töùc</t>
  </si>
  <si>
    <t>Trích laäp Quyõ KT, PL</t>
  </si>
  <si>
    <t>Mua coå phieáu quyõ</t>
  </si>
  <si>
    <t>Trích quyõ KTPL</t>
  </si>
  <si>
    <t>Chia coå töùc baèng tieàn</t>
  </si>
  <si>
    <t>Soá dö cuoái kyø naøy</t>
  </si>
  <si>
    <t>01/01/2012</t>
  </si>
  <si>
    <t>Trong giai ñoaïn ñaàu tö xaây döïng ñeå hình thaønh taøi saûn coá ñònh cuûa doanh nghieäp môùi thaønh laäp, cheânh leäch tyû giaù phaùt sinh khi thanh toaùn caùc khoaûn muïc tieàn teä coù goác ngoaïi teä ñeå thöïc hieän ñaàu tö xaây döïng vaø cheânh leäch tyû giaù ñaùnh giaù laïi caùc khoaûn muïc tieàn teä cuoái naêm taøi chính ñöôïc phaûn aùnh luõy keá, rieâng bieät treân Baûng caân ñoái keá toaùn. Khi taøi saûn hoaøn thaønh ñaàu tö xaây döïng ñöa vaøo söû duïng thì cheânh leäch tyû giaù phaùt sinh trong giai ñoaïn naøy ñöôïc phaân boå daàn vaø thu nhaäp taøi chính (cheânh leäch tyû giaù taêng) hoaëc chi phí taøi chính (cheânh leäch tyû giaù giaûm) khoâng quaù 5 naêm keå töø khi coâng trình ñöa vaøo hoaït ñoäng.</t>
  </si>
  <si>
    <t>Tieàn göûi ngaén haïn</t>
  </si>
  <si>
    <t xml:space="preserve">642T7           </t>
  </si>
  <si>
    <t xml:space="preserve">Chi phÝ qu¶n lý dÞch vô mua ngoµi TST-®IÖN, ®.Th                </t>
  </si>
  <si>
    <t xml:space="preserve">642T8           </t>
  </si>
  <si>
    <t xml:space="preserve">Chi phÝ b»ng tiÒn kh¸c TST                                      </t>
  </si>
  <si>
    <t xml:space="preserve">642T81          </t>
  </si>
  <si>
    <t xml:space="preserve">Chi phÝ b»ng tiÒn kh¸c :c«ng t¸c phÝ TST                        </t>
  </si>
  <si>
    <t xml:space="preserve">642T82          </t>
  </si>
  <si>
    <t xml:space="preserve">Chi phÝ b»ng tiÒn kh¸c :tiÕp kh¸ch TST,§HC§                     </t>
  </si>
  <si>
    <t xml:space="preserve">642T83          </t>
  </si>
  <si>
    <t xml:space="preserve">Chi phÝ b»ng tiÒn kh¸c :®µo t¹o TST                             </t>
  </si>
  <si>
    <t xml:space="preserve">642T84          </t>
  </si>
  <si>
    <t xml:space="preserve">Chi phÝ b»ng tiÒn kh¸c :tiÒn ¨n,VSMT,BHL® TST                   </t>
  </si>
  <si>
    <t xml:space="preserve">642T85          </t>
  </si>
  <si>
    <t xml:space="preserve">Chi phÝ b»ng tiÒn kh¸c :b¶o tr×, söa ch÷a TSC® T                </t>
  </si>
  <si>
    <t xml:space="preserve">642T86          </t>
  </si>
  <si>
    <t xml:space="preserve">Chi phÝ b»ng tiÒn kh¸c :chi cho lao ®éng n÷                     </t>
  </si>
  <si>
    <t xml:space="preserve">642T88          </t>
  </si>
  <si>
    <t xml:space="preserve">CPÝ b»ng tiÒn kh¸c : Thu tiÒn chuyÓn nh­îng CP                  </t>
  </si>
  <si>
    <t xml:space="preserve">642T89          </t>
  </si>
  <si>
    <t xml:space="preserve">Chi phÝ b»ng tiÒn kh¸c: Chi phÝ t­ vÊn., thÈm ®Þ                </t>
  </si>
  <si>
    <t xml:space="preserve">642T9           </t>
  </si>
  <si>
    <t xml:space="preserve">Chi phÝ  mua BH (Xe, TS ...)                                    </t>
  </si>
  <si>
    <t xml:space="preserve">711             </t>
  </si>
  <si>
    <t xml:space="preserve">Thu nhËp kh¸c                                                   </t>
  </si>
  <si>
    <t xml:space="preserve">7111            </t>
  </si>
  <si>
    <t xml:space="preserve">Thu nhËp kh¸c: ®­îc th­ëng, båi th­êng                          </t>
  </si>
  <si>
    <t xml:space="preserve">811             </t>
  </si>
  <si>
    <t xml:space="preserve">Chi phÝ kh¸c                                                    </t>
  </si>
  <si>
    <t>01/01/2013</t>
  </si>
  <si>
    <t>01/1/2012</t>
  </si>
  <si>
    <t>Naêm 2012</t>
  </si>
  <si>
    <t>Naêm 2011</t>
  </si>
  <si>
    <t>(*) Ñôn vò ñöôïc aùp duïng möùc thueá suaát Thueá TNDN öu ñaõi laø 15%. Naêm nay laø naêm thöù 6 ñöôïc giaûm 50% soá thueá TNDN.</t>
  </si>
  <si>
    <t>Keá toaùn tröôûng</t>
  </si>
  <si>
    <t>3. Thu nhaäp chòu thueá naêm hieän haønh</t>
  </si>
  <si>
    <t xml:space="preserve"> </t>
  </si>
  <si>
    <t>Cho quyù IV naêm 2012</t>
  </si>
  <si>
    <t>31/12/2012</t>
  </si>
  <si>
    <t>Rieâng baùo caùo naøy laø baùo caùo cho quyù 4 naêm 2012</t>
  </si>
  <si>
    <t>Quyù IV/2011</t>
  </si>
  <si>
    <t>Quyù IV/2012</t>
  </si>
  <si>
    <t>Chieát khaáu thöông maïi va øHaøng baùn bò traû laïi</t>
  </si>
  <si>
    <t>TP Caàn Thô, ngaøy 18 thaùng 01 naêm 2013</t>
  </si>
  <si>
    <t>Soá lieäu so saùnh laø soá lieäu treân Baùo caùo taøi chính Quyù IV/2011 vaø naêm taøi chính keát thuùc ñeán 31/12/2011 ñaõ ñöôïc kieåm toaùn bôûi Coâng ty TNHH Kieåm toaùn Myõ.</t>
  </si>
  <si>
    <t>Cho quyù IV/2012</t>
  </si>
  <si>
    <t>Cty Cæ PhÇn Thuèc S¸t Trïng CÇn Th¬ (CPC)</t>
  </si>
  <si>
    <t>MÉu sè B 01 - DN</t>
  </si>
  <si>
    <t>§Þa chØ:KM 14, QL 91, P. Ph­íc thíi, Q. ¤ M«n, TPCT</t>
  </si>
  <si>
    <t>(Ban hµnh theo Q§ sè 15/2006/Q§-BTC</t>
  </si>
  <si>
    <t>Ngµy 20/3/2006 cña Bé Tr­ëng BTC)</t>
  </si>
  <si>
    <t>B¶ng c©n ®èi kÕ to¸n</t>
  </si>
  <si>
    <t>T¹i ngµy 31 th¸ng 12 n¨m 2012</t>
  </si>
  <si>
    <t>ChØ tiªu</t>
  </si>
  <si>
    <t>M·
sè</t>
  </si>
  <si>
    <t>ThuyÕt
minh</t>
  </si>
  <si>
    <t>Sè cuèi n¨m</t>
  </si>
  <si>
    <t>Sè ®Çu n¨m</t>
  </si>
  <si>
    <t xml:space="preserve">A. Tµi s¶n ng¾n h¹n (100=110+120+130+140+150)                                                       </t>
  </si>
  <si>
    <t xml:space="preserve">100     </t>
  </si>
  <si>
    <t xml:space="preserve">          </t>
  </si>
  <si>
    <t>96.780.960.812</t>
  </si>
  <si>
    <t>92.834.646.908</t>
  </si>
  <si>
    <t xml:space="preserve">I. TiÒn vµ c¸c kho¶n t­¬ng ®­¬ng tiÒn                                                               </t>
  </si>
  <si>
    <t xml:space="preserve">110     </t>
  </si>
  <si>
    <t>1.796.487.814</t>
  </si>
  <si>
    <t>3.969.339.740</t>
  </si>
  <si>
    <t xml:space="preserve">   1. TiÒn                                                                                          </t>
  </si>
  <si>
    <t xml:space="preserve">111     </t>
  </si>
  <si>
    <t xml:space="preserve">V.01      </t>
  </si>
  <si>
    <t xml:space="preserve">   2. C¸c kho¶n t­¬ng ®­¬ng tiÒn                                                                    </t>
  </si>
  <si>
    <t xml:space="preserve">112     </t>
  </si>
  <si>
    <t/>
  </si>
  <si>
    <t xml:space="preserve">II. C¸c kho¶n ®Çu t­ tµi chÝnh ng¾n h¹n                                                             </t>
  </si>
  <si>
    <t xml:space="preserve">120     </t>
  </si>
  <si>
    <t xml:space="preserve">V.02      </t>
  </si>
  <si>
    <t>23.464.794.521</t>
  </si>
  <si>
    <t>5.500.000.000</t>
  </si>
  <si>
    <t xml:space="preserve">   1. §Çu t­ ng¾n h¹n                                                                               </t>
  </si>
  <si>
    <t xml:space="preserve">121     </t>
  </si>
  <si>
    <t xml:space="preserve">   2. Dù phßng gi¶m gi¸ ®Çu t­ ng¾n h¹n                                                             </t>
  </si>
  <si>
    <t xml:space="preserve">129     </t>
  </si>
  <si>
    <t xml:space="preserve">III. C¸c kho¶n ph¶i thu ng¾n h¹n                                                                    </t>
  </si>
  <si>
    <t xml:space="preserve">130     </t>
  </si>
  <si>
    <t>18.925.349.504</t>
  </si>
  <si>
    <t>21.443.946.455</t>
  </si>
  <si>
    <t xml:space="preserve">   1. Ph¶i thu cña kh¸ch hµng                                                                       </t>
  </si>
  <si>
    <t xml:space="preserve">131     </t>
  </si>
  <si>
    <t>17.476.699.100</t>
  </si>
  <si>
    <t>17.527.442.599</t>
  </si>
  <si>
    <t xml:space="preserve">   2. Tr¶ tr­íc cho ng­êi b¸n                                                                       </t>
  </si>
  <si>
    <t xml:space="preserve">132     </t>
  </si>
  <si>
    <t>1.718.157.800</t>
  </si>
  <si>
    <t>2.544.851.355</t>
  </si>
  <si>
    <t xml:space="preserve">   3. Ph¶i thu néi bé ng¾n h¹n                                                                      </t>
  </si>
  <si>
    <t xml:space="preserve">133     </t>
  </si>
  <si>
    <t xml:space="preserve">   4. Ph¶i thu theo tiÕn ®é kÕ ho¹ch hîp ®ång x©y dùng                                              </t>
  </si>
  <si>
    <t xml:space="preserve">134     </t>
  </si>
  <si>
    <t xml:space="preserve">   5. C¸c kho¶n ph¶i thu kh¸c                                                                       </t>
  </si>
  <si>
    <t xml:space="preserve">135     </t>
  </si>
  <si>
    <t xml:space="preserve">V.03      </t>
  </si>
  <si>
    <t>102.000.000</t>
  </si>
  <si>
    <t>2.702.575.840</t>
  </si>
  <si>
    <t xml:space="preserve">   6. Dù phßng ph¶i thu ng¾n h¹n khã ®ßi                                                            </t>
  </si>
  <si>
    <t xml:space="preserve">139     </t>
  </si>
  <si>
    <t>(371.507.396)</t>
  </si>
  <si>
    <t>(1.330.923.339)</t>
  </si>
  <si>
    <t xml:space="preserve">IV. Hµng tån kho                                                                                    </t>
  </si>
  <si>
    <t xml:space="preserve">140     </t>
  </si>
  <si>
    <t>51.772.094.859</t>
  </si>
  <si>
    <t>61.287.733.388</t>
  </si>
  <si>
    <t xml:space="preserve">   1. Hµng tån kho                                                                                  </t>
  </si>
  <si>
    <t xml:space="preserve">141     </t>
  </si>
  <si>
    <t xml:space="preserve">V.04      </t>
  </si>
  <si>
    <t xml:space="preserve">   2. Dù phßng gi¶m gi¸ hµng tån kho                                                                </t>
  </si>
  <si>
    <t xml:space="preserve">149     </t>
  </si>
  <si>
    <t xml:space="preserve">V. Tµi s¶n ng¾n h¹n kh¸c                                                                            </t>
  </si>
  <si>
    <t xml:space="preserve">150     </t>
  </si>
  <si>
    <t>822.234.114</t>
  </si>
  <si>
    <t>633.627.325</t>
  </si>
  <si>
    <t xml:space="preserve">   1. Chi phÝ tr¶ tr­íc ng¾n h¹n                                                                    </t>
  </si>
  <si>
    <t xml:space="preserve">151     </t>
  </si>
  <si>
    <t xml:space="preserve">   2. ThuÕ GTGT ®­îc khÊu trõ                                                                       </t>
  </si>
  <si>
    <t xml:space="preserve">152     </t>
  </si>
  <si>
    <t>457.259.598</t>
  </si>
  <si>
    <t>277.610.042</t>
  </si>
  <si>
    <t xml:space="preserve">   3. ThuÕ vµ c¸c kho¶n kh¸c ph¶i thu Nhµ n­íc                                                      </t>
  </si>
  <si>
    <t xml:space="preserve">154     </t>
  </si>
  <si>
    <t xml:space="preserve">V.05      </t>
  </si>
  <si>
    <t xml:space="preserve">   4. Tµi s¶n ng¾n h¹n kh¸c                                                                         </t>
  </si>
  <si>
    <t xml:space="preserve">158     </t>
  </si>
  <si>
    <t>364.974.516</t>
  </si>
  <si>
    <t>356.017.283</t>
  </si>
  <si>
    <t xml:space="preserve">B. Tµi s¶n dµi h¹n (200=210+220+240+250+260)                                                        </t>
  </si>
  <si>
    <t xml:space="preserve">200     </t>
  </si>
  <si>
    <t>14.757.051.897</t>
  </si>
  <si>
    <t>12.282.802.324</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</si>
  <si>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</si>
  <si>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</si>
  <si>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</si>
  <si>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</si>
  <si>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</si>
  <si>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</si>
  <si>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</si>
  <si>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</si>
  <si>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</si>
  <si>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</si>
  <si>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</si>
  <si>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</si>
  <si>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t>
  </si>
  <si>
    <t xml:space="preserve">219     </t>
  </si>
  <si>
    <t xml:space="preserve">II. Tµi s¶n cè ®Þnh                                                                                 </t>
  </si>
  <si>
    <t xml:space="preserve">220     </t>
  </si>
  <si>
    <t>11.614.429.311</t>
  </si>
  <si>
    <t>9.182.039.738</t>
  </si>
  <si>
    <t xml:space="preserve">   1. TSC§ h÷u h×nh                                                                                 </t>
  </si>
  <si>
    <t xml:space="preserve">221     </t>
  </si>
  <si>
    <t xml:space="preserve">V.08      </t>
  </si>
  <si>
    <t>10.284.674.824</t>
  </si>
  <si>
    <t>9.065.459.094</t>
  </si>
  <si>
    <t xml:space="preserve">    - Nguyªn gi¸                                                                                    </t>
  </si>
  <si>
    <t xml:space="preserve">222     </t>
  </si>
  <si>
    <t>35.378.097.543</t>
  </si>
  <si>
    <t>31.874.366.297</t>
  </si>
  <si>
    <t xml:space="preserve">    - Gi¸ trÞ hao mßn lòy kÕ                                                                        </t>
  </si>
  <si>
    <t xml:space="preserve">223     </t>
  </si>
  <si>
    <t>(25.093.422.719)</t>
  </si>
  <si>
    <t>(22.808.907.203)</t>
  </si>
  <si>
    <t xml:space="preserve">   2. TSC§ thuª tµi chÝnh                                                                           </t>
  </si>
  <si>
    <t xml:space="preserve">224     </t>
  </si>
  <si>
    <t xml:space="preserve">V.09      </t>
  </si>
  <si>
    <t xml:space="preserve">225     </t>
  </si>
  <si>
    <t xml:space="preserve">226     </t>
  </si>
  <si>
    <t xml:space="preserve">   3. TSC§ v« h×nh                                                                                  </t>
  </si>
  <si>
    <t xml:space="preserve">227     </t>
  </si>
  <si>
    <t xml:space="preserve">V.10      </t>
  </si>
  <si>
    <t>87.444.488</t>
  </si>
  <si>
    <t>116.580.644</t>
  </si>
  <si>
    <t xml:space="preserve">228     </t>
  </si>
  <si>
    <t>345.680.800</t>
  </si>
  <si>
    <t xml:space="preserve">229     </t>
  </si>
  <si>
    <t>(258.236.312)</t>
  </si>
  <si>
    <t>(229.100.156)</t>
  </si>
  <si>
    <t xml:space="preserve">   4. Chi phÝ x©y dùng c¬ b¶n dë dang                                                               </t>
  </si>
  <si>
    <t xml:space="preserve">230     </t>
  </si>
  <si>
    <t xml:space="preserve">V.11      </t>
  </si>
  <si>
    <t>1.242.309.999</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</si>
  <si>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</si>
  <si>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</si>
  <si>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</si>
  <si>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</si>
  <si>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</si>
  <si>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</si>
  <si>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</si>
  <si>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</si>
  <si>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</si>
  <si>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</si>
  <si>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</si>
  <si>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</si>
  <si>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</si>
  <si>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</si>
  <si>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</si>
  <si>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</si>
  <si>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</si>
  <si>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</si>
  <si>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</si>
  <si>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3.142.622.586</t>
  </si>
  <si>
    <t>3.100.762.586</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</si>
  <si>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</si>
  <si>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</si>
  <si>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</si>
  <si>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</si>
  <si>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</si>
  <si>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</si>
  <si>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</si>
  <si>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</si>
  <si>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</si>
  <si>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</si>
  <si>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111.538.012.709</t>
  </si>
  <si>
    <t>105.117.449.232</t>
  </si>
  <si>
    <t xml:space="preserve">A. Nî ph¶i tr¶ (300=310+330)                                                                        </t>
  </si>
  <si>
    <t xml:space="preserve">300     </t>
  </si>
  <si>
    <t>33.805.131.094</t>
  </si>
  <si>
    <t>30.110.923.305</t>
  </si>
  <si>
    <t xml:space="preserve">I. Nî ng¾n h¹n                                                                                      </t>
  </si>
  <si>
    <t xml:space="preserve">310     </t>
  </si>
  <si>
    <t>33.125.131.094</t>
  </si>
  <si>
    <t>28.861.492.328</t>
  </si>
  <si>
    <t xml:space="preserve">   1. Vay vµ nî ng¾n h¹n                                                                            </t>
  </si>
  <si>
    <t xml:space="preserve">311     </t>
  </si>
  <si>
    <t xml:space="preserve">V.15      </t>
  </si>
  <si>
    <t>19.753.441.972</t>
  </si>
  <si>
    <t>14.231.947.730</t>
  </si>
  <si>
    <t xml:space="preserve">   2. Ph¶i tr¶ ng­êi b¸n                                                                            </t>
  </si>
  <si>
    <t xml:space="preserve">312     </t>
  </si>
  <si>
    <t>2.530.617.124</t>
  </si>
  <si>
    <t>8.090.019.462</t>
  </si>
  <si>
    <t xml:space="preserve">   3. Ng­êi mua tr¶ tiÒn tr­íc                                                                      </t>
  </si>
  <si>
    <t xml:space="preserve">313     </t>
  </si>
  <si>
    <t>1.297.073.751</t>
  </si>
  <si>
    <t>1.587.908.012</t>
  </si>
  <si>
    <t xml:space="preserve">   4. ThuÕ vµ c¸c kho¶n ph¶i nép Nhµ n­íc                                                           </t>
  </si>
  <si>
    <t xml:space="preserve">314     </t>
  </si>
  <si>
    <t xml:space="preserve">V.16      </t>
  </si>
  <si>
    <t>1.209.732.352</t>
  </si>
  <si>
    <t>2.156.288.573</t>
  </si>
  <si>
    <t xml:space="preserve">   5. Ph¶i tr¶ ng­êi lao ®éng                                                                       </t>
  </si>
  <si>
    <t xml:space="preserve">315     </t>
  </si>
  <si>
    <t xml:space="preserve">   6. Chi phÝ ph¶i tr¶                                                                              </t>
  </si>
  <si>
    <t xml:space="preserve">316     </t>
  </si>
  <si>
    <t xml:space="preserve">V.17      </t>
  </si>
  <si>
    <t>466.189.102</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</si>
  <si>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</si>
  <si>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</si>
  <si>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</si>
  <si>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</si>
  <si>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</si>
  <si>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</si>
  <si>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</si>
  <si>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7.398.347.502</t>
  </si>
  <si>
    <t>2.329.139.449</t>
  </si>
  <si>
    <t xml:space="preserve">   10. Dù phßng ph¶i tr¶ ng¾n h¹n                                                                   </t>
  </si>
  <si>
    <t xml:space="preserve">320     </t>
  </si>
  <si>
    <t xml:space="preserve">   11. Quü khen th­ëng, phóc lîi                                                                    </t>
  </si>
  <si>
    <t xml:space="preserve">323     </t>
  </si>
  <si>
    <t>935.918.393</t>
  </si>
  <si>
    <t xml:space="preserve">II. Nî dµi h¹n                                                                                      </t>
  </si>
  <si>
    <t xml:space="preserve">330     </t>
  </si>
  <si>
    <t>680.000.000</t>
  </si>
  <si>
    <t>1.249.430.977</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</si>
  <si>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</si>
  <si>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</si>
  <si>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</si>
  <si>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</si>
  <si>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</si>
  <si>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</si>
  <si>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</si>
  <si>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780.000.000</t>
  </si>
  <si>
    <t xml:space="preserve">   4. Vay vµ nî dµi h¹n                                                                             </t>
  </si>
  <si>
    <t xml:space="preserve">334     </t>
  </si>
  <si>
    <t xml:space="preserve">V.20      </t>
  </si>
  <si>
    <t xml:space="preserve">   5. ThuÕ  thu nhËp ho·n l¹i ph¶i tr¶                                                              </t>
  </si>
  <si>
    <t xml:space="preserve">335     </t>
  </si>
  <si>
    <t xml:space="preserve">   6. Dù phßng trî cÊp mÊt viÖc lµm                                                                 </t>
  </si>
  <si>
    <t xml:space="preserve">336     </t>
  </si>
  <si>
    <t>469.430.977</t>
  </si>
  <si>
    <t xml:space="preserve">   7. Dù phßng ph¶i tr¶ dµi h¹n                                                                     </t>
  </si>
  <si>
    <t xml:space="preserve">337     </t>
  </si>
  <si>
    <t xml:space="preserve">   8. Doanh thu ch­a thùc hiÖn ®­îc                                                                 </t>
  </si>
  <si>
    <t xml:space="preserve">338     </t>
  </si>
  <si>
    <t xml:space="preserve">   9. Quü ph¸t triÓn khoa häc vµ c«ng nghÖ                                                          </t>
  </si>
  <si>
    <t xml:space="preserve">339     </t>
  </si>
  <si>
    <t xml:space="preserve">B. Vèn chñ së h÷u (400=410+430)                                                                     </t>
  </si>
  <si>
    <t xml:space="preserve">400     </t>
  </si>
  <si>
    <t>77.732.881.615</t>
  </si>
  <si>
    <t>75.006.525.927</t>
  </si>
  <si>
    <t xml:space="preserve">I. Vèn chñ së h÷u                                                                                   </t>
  </si>
  <si>
    <t xml:space="preserve">410     </t>
  </si>
  <si>
    <t xml:space="preserve">V.22      </t>
  </si>
  <si>
    <t xml:space="preserve">   1. Vèn ®Çu t­ cña chñ së h÷u                                                                     </t>
  </si>
  <si>
    <t xml:space="preserve">411     </t>
  </si>
  <si>
    <t>43.030.500.000</t>
  </si>
  <si>
    <t xml:space="preserve">   2. ThÆng d­ vèn cæ phÇn                                                                          </t>
  </si>
  <si>
    <t xml:space="preserve">412     </t>
  </si>
  <si>
    <t>8.291.518.300</t>
  </si>
  <si>
    <t xml:space="preserve">   3. Vèn kh¸c cña chñ së h÷u                                                                       </t>
  </si>
  <si>
    <t xml:space="preserve">413     </t>
  </si>
  <si>
    <t>7.640.739.142</t>
  </si>
  <si>
    <t>3.903.636.467</t>
  </si>
  <si>
    <t xml:space="preserve">   4. Cæ phiÕu quü                                                                                  </t>
  </si>
  <si>
    <t xml:space="preserve">414     </t>
  </si>
  <si>
    <t>(4.000.872.355)</t>
  </si>
  <si>
    <t xml:space="preserve">   5. Chªnh lÖch ®¸nh gi¸ l¹i tµi s¶n                                                               </t>
  </si>
  <si>
    <t xml:space="preserve">415     </t>
  </si>
  <si>
    <t xml:space="preserve">   6. Chªnh lÖch tû gi¸ hèi ®o¸i                                                                    </t>
  </si>
  <si>
    <t xml:space="preserve">416     </t>
  </si>
  <si>
    <t xml:space="preserve">   7. Quü ®Çu t­ ph¸t triÓn                                                                         </t>
  </si>
  <si>
    <t xml:space="preserve">417     </t>
  </si>
  <si>
    <t>1.274.397.561</t>
  </si>
  <si>
    <t>4.129.044.846</t>
  </si>
  <si>
    <t xml:space="preserve">   8. Quü dù phßng tµi chÝnh                                                                        </t>
  </si>
  <si>
    <t xml:space="preserve">418     </t>
  </si>
  <si>
    <t>4.303.050.000</t>
  </si>
  <si>
    <t>4.201.541.371</t>
  </si>
  <si>
    <t xml:space="preserve">   9. Quü kh¸c thuéc vèn chñ së h÷u                                                                 </t>
  </si>
  <si>
    <t xml:space="preserve">419     </t>
  </si>
  <si>
    <t xml:space="preserve">  10. Lîi nhuËn sau thuÕ ch­a ph©n phèi                                                             </t>
  </si>
  <si>
    <t xml:space="preserve">420     </t>
  </si>
  <si>
    <t>17.193.548.967</t>
  </si>
  <si>
    <t>15.451.157.298</t>
  </si>
  <si>
    <t xml:space="preserve">  11. Nguån vèn ®Çu t­ x©y dùng c¬ b¶n                                                              </t>
  </si>
  <si>
    <t xml:space="preserve">421     </t>
  </si>
  <si>
    <t xml:space="preserve">II. Nguån kinh phÝ vµ quü kh¸c                                                                      </t>
  </si>
  <si>
    <t xml:space="preserve">430     </t>
  </si>
  <si>
    <t xml:space="preserve">  12. Quü hæ trî s¾p xÕp doanh nghiÖp                                                               </t>
  </si>
  <si>
    <t xml:space="preserve">422     </t>
  </si>
  <si>
    <t xml:space="preserve">   1. Nguån kinh phÝ                                                                                </t>
  </si>
  <si>
    <t xml:space="preserve">432     </t>
  </si>
  <si>
    <t xml:space="preserve">V.23      </t>
  </si>
  <si>
    <t xml:space="preserve">   2. Nguån kinh phÝ ®· h×nh thµnh tsc®                                                             </t>
  </si>
  <si>
    <t xml:space="preserve">433     </t>
  </si>
  <si>
    <t xml:space="preserve">          Tæng céng nguån vèn (440=300+400)                                                         </t>
  </si>
  <si>
    <t xml:space="preserve">440     </t>
  </si>
  <si>
    <t xml:space="preserve">C¸c chØ tiªu ngoµi b¶ng c©n ®èi kÕ to¸n       </t>
  </si>
  <si>
    <t xml:space="preserve">   1. Tµi s¶n thuª ngoµi                                                                            </t>
  </si>
  <si>
    <t xml:space="preserve">        </t>
  </si>
  <si>
    <t xml:space="preserve">V.24      </t>
  </si>
  <si>
    <t xml:space="preserve">   2. VËt t­, hµng ho¸ gi÷ hé, nhËn gia c«ng                                                        </t>
  </si>
  <si>
    <t xml:space="preserve">   3. Hµng ho¸ nhËn b¸n hé, nhËn  ký göi, ký c­îc                                                   </t>
  </si>
  <si>
    <t xml:space="preserve">   4. Nî khã ®ßi ®· xö lý                                                                           </t>
  </si>
  <si>
    <t xml:space="preserve">   5. Ngo¹i tÖ c¸c lo¹i                                                                             </t>
  </si>
  <si>
    <t xml:space="preserve">   6. Dù to¸n chi sù nghiÖp, dù ¸n                                                                  </t>
  </si>
  <si>
    <t>LËp ngµy, 18 th¸ng 01 n¨m 2013</t>
  </si>
  <si>
    <t>Ng­êi lËp biÓu                                                  KÕ to¸n tr­ëng</t>
  </si>
  <si>
    <t>Tæng gi¸m ®èc</t>
  </si>
  <si>
    <t>Ng­êi lËp b¶ng</t>
  </si>
  <si>
    <t>KÕ to¸n tr­ëng</t>
  </si>
  <si>
    <t>Tæng Gi¸m ®èc</t>
  </si>
  <si>
    <t>MÉu sè B 03a - DN</t>
  </si>
  <si>
    <t xml:space="preserve">B¸o c¸o l­u chuyÓn tiÒn tÖ </t>
  </si>
  <si>
    <t>quý iv - 2012</t>
  </si>
  <si>
    <t>M· sè</t>
  </si>
  <si>
    <t>ThuyÕt minh</t>
  </si>
  <si>
    <t>Lòy kÕ tõ ®Çu n¨m ®Õn cuèi quý nµy</t>
  </si>
  <si>
    <t>N¨m nay</t>
  </si>
  <si>
    <t>N¨m tr­íc</t>
  </si>
  <si>
    <t xml:space="preserve">I. L­u chuyÓn tiÒn tõ ho¹t ®éng kinh doanh                      </t>
  </si>
  <si>
    <t xml:space="preserve">  1. TiÒn thu b¸n hµng, cung cÊp dÞch vô vµ doanh thu kh¸c      </t>
  </si>
  <si>
    <t xml:space="preserve">01      </t>
  </si>
  <si>
    <t>235.559.878.435</t>
  </si>
  <si>
    <t>205.590.153.658</t>
  </si>
  <si>
    <t xml:space="preserve">  2. TiÒn chi tr¶ cho ng­êi cung cÊp hµng hãa vµ dÞch vô        </t>
  </si>
  <si>
    <t xml:space="preserve">02      </t>
  </si>
  <si>
    <t>(155.865.922.772)</t>
  </si>
  <si>
    <t>(168.968.427.078)</t>
  </si>
  <si>
    <t xml:space="preserve">  3. TiÒn chi tr¶ cho ng­êi lao ®éng                            </t>
  </si>
  <si>
    <t xml:space="preserve">03      </t>
  </si>
  <si>
    <t>(13.661.612.787)</t>
  </si>
  <si>
    <t>(14.767.645.290)</t>
  </si>
  <si>
    <t xml:space="preserve">  4. TiÒn chi tr¶ l·i vay                                       </t>
  </si>
  <si>
    <t xml:space="preserve">04      </t>
  </si>
  <si>
    <t>(1.662.787.566)</t>
  </si>
  <si>
    <t>(2.945.567.103)</t>
  </si>
  <si>
    <t xml:space="preserve">  5. TiÒn chi nép thuÕ thu nhËp doanh nghiÖp                    </t>
  </si>
  <si>
    <t xml:space="preserve">05      </t>
  </si>
  <si>
    <t>(2.923.044.990)</t>
  </si>
  <si>
    <t>(667.822.251)</t>
  </si>
  <si>
    <t xml:space="preserve">  6. TiÒn thu kh¸c tõ ho¹t ®éng kinh doanh                      </t>
  </si>
  <si>
    <t xml:space="preserve">06      </t>
  </si>
  <si>
    <t>6.070.146.736</t>
  </si>
  <si>
    <t>9.596.986.660</t>
  </si>
  <si>
    <t xml:space="preserve">  7. TiÒn chi kh¸c cho ho¹t ®éng s¶n xuÊt kinh doanh            </t>
  </si>
  <si>
    <t xml:space="preserve">07      </t>
  </si>
  <si>
    <t>(28.330.116.410)</t>
  </si>
  <si>
    <t>(24.189.903.689)</t>
  </si>
  <si>
    <t xml:space="preserve"> L­u chuyÓn tiÒn thuÇn tõ ho¹t ®éng kinh doanh                  </t>
  </si>
  <si>
    <t xml:space="preserve">20      </t>
  </si>
  <si>
    <t>39.186.540.646</t>
  </si>
  <si>
    <t>3.647.774.907</t>
  </si>
  <si>
    <t xml:space="preserve">II. L­u chuyÓn tiÒn tõ ho¹t ®éng ®Çu t­                         </t>
  </si>
  <si>
    <t xml:space="preserve">  1. TiÒn chi ®Ó mua s¾m, x©y dùng TSC§ vµ c¸c TS dµi h¹n kh¸c</t>
  </si>
  <si>
    <t xml:space="preserve">21      </t>
  </si>
  <si>
    <t>(742.257.789)</t>
  </si>
  <si>
    <t>(1.004.485.756)</t>
  </si>
  <si>
    <t xml:space="preserve">  2. TiÒn thu tõ t/lý, nh­îng b¸n TSC§ vµ c¸c TS dµi h¹n kh¸c</t>
  </si>
  <si>
    <t xml:space="preserve">22      </t>
  </si>
  <si>
    <t xml:space="preserve">  3. TiÒn chi cho vay, mua c¸c c«ng cô nî cña ®¬n vÞ kh¸c       </t>
  </si>
  <si>
    <t xml:space="preserve">23      </t>
  </si>
  <si>
    <t>(183.534.794.521)</t>
  </si>
  <si>
    <t>(255.600.000.000)</t>
  </si>
  <si>
    <t xml:space="preserve">  4.TiÒn thu håi cho vay, b¸n l¹i c¸c c«ng cô nî cña ®¬n vÞ kh¸c</t>
  </si>
  <si>
    <t xml:space="preserve">24      </t>
  </si>
  <si>
    <t>165.570.000.000</t>
  </si>
  <si>
    <t>261.600.000.000</t>
  </si>
  <si>
    <t xml:space="preserve">  5. TiÒn chi ®Çu t­ gãp vèn vµo ®¬n vÞ kh¸c                    </t>
  </si>
  <si>
    <t xml:space="preserve">25      </t>
  </si>
  <si>
    <t xml:space="preserve">  6. TiÒn thu håi ®Çu t­ gãp vèn vµo ®¬n vÞ kh¸c                </t>
  </si>
  <si>
    <t xml:space="preserve">26      </t>
  </si>
  <si>
    <t xml:space="preserve">  7. TiÒn thu l·i cho vay, cæ tøc vµ lîi nhuËn ®­îc chia        </t>
  </si>
  <si>
    <t xml:space="preserve">27      </t>
  </si>
  <si>
    <t>1.642.570.726</t>
  </si>
  <si>
    <t>3.150.664.934</t>
  </si>
  <si>
    <t xml:space="preserve"> L­u chuyÓn tiÒn thuÇn tõ ho¹t ®éng ®Çu t­                      </t>
  </si>
  <si>
    <t xml:space="preserve">30      </t>
  </si>
  <si>
    <t>(17.064.481.584)</t>
  </si>
  <si>
    <t>8.146.179.178</t>
  </si>
  <si>
    <t xml:space="preserve">III. L­u chuyÓn tiÒn tõ ho¹t ®éng tµi chÝnh                     </t>
  </si>
  <si>
    <t xml:space="preserve">  1. TiÒn thu tõ ph¸t hµnh cæ phiÕu, nhËn vèn gãp cña chñ së h÷u</t>
  </si>
  <si>
    <t xml:space="preserve">31      </t>
  </si>
  <si>
    <t xml:space="preserve">  2. TiÒn chi tr¶ v/gãp cho c¸c CSH, mua l¹i CP cña DN ®· p/hµnh</t>
  </si>
  <si>
    <t xml:space="preserve">32      </t>
  </si>
  <si>
    <t xml:space="preserve">  3.  TiÒn vay ng¾n h¹n, dµi h¹n nhËn ®­îc                      </t>
  </si>
  <si>
    <t xml:space="preserve">33      </t>
  </si>
  <si>
    <t>91.131.737.880</t>
  </si>
  <si>
    <t>94.005.263.900</t>
  </si>
  <si>
    <t xml:space="preserve">  4. TiÒn chi tr¶ nî gèc vay                                    </t>
  </si>
  <si>
    <t xml:space="preserve">34      </t>
  </si>
  <si>
    <t>(109.031.285.741)</t>
  </si>
  <si>
    <t>(99.156.584.970)</t>
  </si>
  <si>
    <t xml:space="preserve">  5. TiÒn chi tr¶ nî thuª tµi chÝnh                             </t>
  </si>
  <si>
    <t xml:space="preserve">35      </t>
  </si>
  <si>
    <t xml:space="preserve">  6. Cæ tøc, lîi nhuËn ®· tr¶ cho chñ së h÷u                    </t>
  </si>
  <si>
    <t xml:space="preserve">36      </t>
  </si>
  <si>
    <t>(8.885.664.722)</t>
  </si>
  <si>
    <t>(6.055.631.902)</t>
  </si>
  <si>
    <t xml:space="preserve">L­u chuyÓn tiÒn thuÇn tõ ho¹t ®éng tµi chÝnh                    </t>
  </si>
  <si>
    <t xml:space="preserve">40      </t>
  </si>
  <si>
    <t>(26.785.212.583)</t>
  </si>
  <si>
    <t>(11.206.952.972)</t>
  </si>
  <si>
    <t xml:space="preserve">L­u chuyÓn tiÒn thuÇn trong kú (50=20+30+40)                    </t>
  </si>
  <si>
    <t xml:space="preserve">50      </t>
  </si>
  <si>
    <t>(4.663.153.521)</t>
  </si>
  <si>
    <t>587.001.113</t>
  </si>
  <si>
    <t xml:space="preserve">TiÒn vµ t­¬ng ®­¬ng tiÒn ®Çu kú                                 </t>
  </si>
  <si>
    <t xml:space="preserve">60      </t>
  </si>
  <si>
    <t>2.832.311.230</t>
  </si>
  <si>
    <t xml:space="preserve">  ¶nh h­ëng cña thay ®æi tû gi¸ hèi ®o¸i quy ®æi ngo¹i tÖ       </t>
  </si>
  <si>
    <t xml:space="preserve">61      </t>
  </si>
  <si>
    <t>2.490.301.595</t>
  </si>
  <si>
    <t>550.027.397</t>
  </si>
  <si>
    <t xml:space="preserve">TiÒn vµ t­¬ng ®­¬ng tiÒn cuèi kú (70 = 50+60+61)                </t>
  </si>
  <si>
    <t xml:space="preserve">70      </t>
  </si>
  <si>
    <t xml:space="preserve">    Ng­êi lËp biÓu                                   KÕ to¸n tr­ëng</t>
  </si>
  <si>
    <t>Gi¸m ®èc</t>
  </si>
  <si>
    <t>B¸o c¸o kÕt qu¶ ho¹t ®éng kinh doanh</t>
  </si>
  <si>
    <t>quÝ iV - 2012</t>
  </si>
  <si>
    <t>ThuyÕt  minh</t>
  </si>
  <si>
    <t>Quý IV</t>
  </si>
  <si>
    <t>Lòy kÕ tõ ®Çu n¨m  ®Õn cuèi quý nµy</t>
  </si>
  <si>
    <t xml:space="preserve"> 1. Doanh thu b¸n hµng vµ cung cÊp dÞch vô                                                      </t>
  </si>
  <si>
    <t xml:space="preserve">VI.25     </t>
  </si>
  <si>
    <t>52.722.468.927</t>
  </si>
  <si>
    <t>226.114.154.219</t>
  </si>
  <si>
    <t xml:space="preserve"> 2. C¸c kho¶n gi¶m trõ doanh thu      </t>
  </si>
  <si>
    <t>408.854.400</t>
  </si>
  <si>
    <t>1.583.854.400</t>
  </si>
  <si>
    <t xml:space="preserve"> 3. Doanh thu thuÇn vÒ b¸n hµng vµ cung cÊp dÞch vô (10=01- 02) </t>
  </si>
  <si>
    <t xml:space="preserve">10      </t>
  </si>
  <si>
    <t>52.313.614.527</t>
  </si>
  <si>
    <t>224.530.299.819</t>
  </si>
  <si>
    <t xml:space="preserve"> 4. Gi¸ vèn hµng b¸n </t>
  </si>
  <si>
    <t xml:space="preserve">11      </t>
  </si>
  <si>
    <t xml:space="preserve">VI.27     </t>
  </si>
  <si>
    <t>42.795.636.953</t>
  </si>
  <si>
    <t>189.782.152.357</t>
  </si>
  <si>
    <t xml:space="preserve"> 5. Lîi nhuËn gép vÒ b¸n hµng vµ cung cÊp dÞch vô (20=10-11)  </t>
  </si>
  <si>
    <t>9.517.977.574</t>
  </si>
  <si>
    <t>34.748.147.462</t>
  </si>
  <si>
    <t xml:space="preserve"> 6. Doanh thu ho¹t ®éng tµi chÝnh </t>
  </si>
  <si>
    <t xml:space="preserve">VI.26     </t>
  </si>
  <si>
    <t>1.935.012.490</t>
  </si>
  <si>
    <t>8.793.071.497</t>
  </si>
  <si>
    <t xml:space="preserve"> 7. Chi phÝ tµi chÝnh       </t>
  </si>
  <si>
    <t xml:space="preserve">VI.28     </t>
  </si>
  <si>
    <t>1.078.318.256</t>
  </si>
  <si>
    <t>9.060.613.057</t>
  </si>
  <si>
    <t xml:space="preserve"> - Trong ®ã: Chi phÝ l·i vay                                                 </t>
  </si>
  <si>
    <t>252.295.439</t>
  </si>
  <si>
    <t>1.638.347.834</t>
  </si>
  <si>
    <t xml:space="preserve"> 8. Chi phÝ b¸n hµng                                                                            </t>
  </si>
  <si>
    <t>3.012.572.912</t>
  </si>
  <si>
    <t>10.106.165.398</t>
  </si>
  <si>
    <t xml:space="preserve"> 9. Chi phÝ qu¶n lý doanh nghiÖp                                                                </t>
  </si>
  <si>
    <t>2.776.422.694</t>
  </si>
  <si>
    <t>8.315.594.078</t>
  </si>
  <si>
    <t xml:space="preserve"> 10. Lîi nhuËn thuÇn tõ ho¹t ®éng kinh doanh {30=20+(21-22)-(24+25)} </t>
  </si>
  <si>
    <t>4.585.676.202</t>
  </si>
  <si>
    <t>16.058.846.426</t>
  </si>
  <si>
    <t xml:space="preserve"> 11. Thu nhËp kh¸c                                                                              </t>
  </si>
  <si>
    <t>873.021.242</t>
  </si>
  <si>
    <t>1.003.768.283</t>
  </si>
  <si>
    <t xml:space="preserve"> 12. Chi phÝ kh¸c                                                                               </t>
  </si>
  <si>
    <t>43.128.372</t>
  </si>
  <si>
    <t>1.149.376.932</t>
  </si>
  <si>
    <t xml:space="preserve"> 13. Lîi nhuËn kh¸c (40=31-32)                                                                  </t>
  </si>
  <si>
    <t>829.892.870</t>
  </si>
  <si>
    <t>(145.608.649)</t>
  </si>
  <si>
    <t xml:space="preserve"> 14. Tæng lîi nhuËn kÕ to¸n tr­íc thuÕ (50=30+40)                                               </t>
  </si>
  <si>
    <t>5.415.569.072</t>
  </si>
  <si>
    <t>15.913.237.777</t>
  </si>
  <si>
    <t xml:space="preserve"> 15. Chi phÝ thuÕ TNDN hiÖn hµnh                                                                </t>
  </si>
  <si>
    <t xml:space="preserve">51      </t>
  </si>
  <si>
    <t xml:space="preserve">VI.30     </t>
  </si>
  <si>
    <t>284.317.375</t>
  </si>
  <si>
    <t>1.127.246.740</t>
  </si>
  <si>
    <t xml:space="preserve"> 16. Chi phÝ thuÕ TNDN ho·n l¹i                                                                 </t>
  </si>
  <si>
    <t xml:space="preserve">52      </t>
  </si>
  <si>
    <t xml:space="preserve"> 16. Chi phÝ thuÕ TNDN ho·n l¹i (tr­êng hîp ps nî &gt; ps cã)                                      </t>
  </si>
  <si>
    <t xml:space="preserve">52A     </t>
  </si>
  <si>
    <t xml:space="preserve"> 16. Chi phÝ thuÕ TNDN ho·n l¹i (tr­êng hîp ps nî &lt; ps cã)                                      </t>
  </si>
  <si>
    <t xml:space="preserve">52B     </t>
  </si>
  <si>
    <t xml:space="preserve"> 17. Lîi nhuËn sau thuÕ thu nhËp doanh nghiÖp(60=50-51-52)                                      </t>
  </si>
  <si>
    <t xml:space="preserve"> 18. L·i c¬ b¶n trªn cæ phiÕu                                                                   </t>
  </si>
  <si>
    <t>Tp. CÇn Th¬ ngµy 18 th¸ng 01 n¨m 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</si>
</sst>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 #,##0_);_(* \(#,##0\);_(* \-??_);_(@_)"/>
    <numFmt numFmtId="166" formatCode="_(* #.##0._);_(* \(#.##0.\);_(* \-??_);_(@_)"/>
    <numFmt numFmtId="167" formatCode="_(* #,##0.00_);_(* \(#,##0.00\);_(* \-??_);_(@_)"/>
    <numFmt numFmtId="168" formatCode="_-* #,##0\ _₫_-;\-* #,##0\ _₫_-;_-* &quot;-&quot;??\ _₫_-;_-@_-"/>
    <numFmt numFmtId="169" formatCode="_-* #.##0.000_-;\-* #.##0.000_-;_-* &quot;-&quot;???_-;_-@_-"/>
    <numFmt numFmtId="170" formatCode="\ ###,###,###,###,###"/>
    <numFmt numFmtId="171" formatCode="_(* #,##0.0_);_(* \(#,##0.0\);_(* &quot;-&quot;??_);_(@_)"/>
    <numFmt numFmtId="172" formatCode="_(* #,##0_);_(* \(#,##0\);_(* &quot;-&quot;??_);_(@_)"/>
    <numFmt numFmtId="173" formatCode="0.00_);\(0.00\)"/>
    <numFmt numFmtId="174" formatCode="_(* #,##0.0_);_(* \(#,##0.0\);_(* \-??_);_(@_)"/>
  </numFmts>
  <fonts count="113">
    <font>
      <sz val="11"/>
      <color theme="1"/>
      <name val="Calibri"/>
      <family val="2"/>
    </font>
    <font>
      <sz val="11"/>
      <color indexed="8"/>
      <name val="Calibri"/>
      <family val="2"/>
    </font>
    <font>
      <sz val="10"/>
      <name val="MS Sans Serif"/>
      <family val="2"/>
    </font>
    <font>
      <b/>
      <sz val="11"/>
      <name val="VNI-Times"/>
      <family val="0"/>
    </font>
    <font>
      <sz val="11"/>
      <name val="VNI-Times"/>
      <family val="0"/>
    </font>
    <font>
      <sz val="10"/>
      <name val="VNI-Times"/>
      <family val="0"/>
    </font>
    <font>
      <b/>
      <sz val="10"/>
      <name val="VNI-Times"/>
      <family val="0"/>
    </font>
    <font>
      <b/>
      <sz val="14"/>
      <name val="VNI-Times"/>
      <family val="0"/>
    </font>
    <font>
      <i/>
      <sz val="11"/>
      <name val="VNI-Times"/>
      <family val="0"/>
    </font>
    <font>
      <sz val="9"/>
      <name val="VNI-Times"/>
      <family val="0"/>
    </font>
    <font>
      <sz val="10"/>
      <name val="Times New Roman"/>
      <family val="1"/>
    </font>
    <font>
      <i/>
      <u val="single"/>
      <sz val="10"/>
      <name val="VNI-Times"/>
      <family val="0"/>
    </font>
    <font>
      <i/>
      <sz val="10"/>
      <name val="VNI-Times"/>
      <family val="0"/>
    </font>
    <font>
      <sz val="10"/>
      <color indexed="12"/>
      <name val="VNI-Times"/>
      <family val="0"/>
    </font>
    <font>
      <b/>
      <i/>
      <sz val="10"/>
      <name val="VNI-Times"/>
      <family val="0"/>
    </font>
    <font>
      <b/>
      <sz val="10"/>
      <name val="MS Sans Serif"/>
      <family val="2"/>
    </font>
    <font>
      <b/>
      <sz val="10"/>
      <color indexed="12"/>
      <name val="VNI-Times"/>
      <family val="0"/>
    </font>
    <font>
      <sz val="10"/>
      <color indexed="12"/>
      <name val="MS Sans Serif"/>
      <family val="2"/>
    </font>
    <font>
      <b/>
      <sz val="10"/>
      <name val="Times New Roman"/>
      <family val="1"/>
    </font>
    <font>
      <b/>
      <i/>
      <u val="single"/>
      <sz val="10"/>
      <name val="VNI-Times"/>
      <family val="0"/>
    </font>
    <font>
      <i/>
      <sz val="10"/>
      <name val="MS Sans Serif"/>
      <family val="2"/>
    </font>
    <font>
      <i/>
      <sz val="10"/>
      <name val="Times New Roman"/>
      <family val="1"/>
    </font>
    <font>
      <i/>
      <sz val="10"/>
      <color indexed="12"/>
      <name val="VNI-Times"/>
      <family val="0"/>
    </font>
    <font>
      <b/>
      <i/>
      <sz val="10"/>
      <color indexed="12"/>
      <name val="VNI-Times"/>
      <family val="0"/>
    </font>
    <font>
      <b/>
      <i/>
      <sz val="10"/>
      <color indexed="8"/>
      <name val="VNI-Times"/>
      <family val="0"/>
    </font>
    <font>
      <sz val="10"/>
      <name val="Arial"/>
      <family val="2"/>
    </font>
    <font>
      <sz val="9"/>
      <color indexed="12"/>
      <name val="MS Sans Serif"/>
      <family val="2"/>
    </font>
    <font>
      <i/>
      <sz val="10"/>
      <color indexed="8"/>
      <name val="VNI-Times"/>
      <family val="0"/>
    </font>
    <font>
      <b/>
      <sz val="10"/>
      <name val="Arial"/>
      <family val="2"/>
    </font>
    <font>
      <b/>
      <sz val="9"/>
      <color indexed="12"/>
      <name val="MS Sans Serif"/>
      <family val="2"/>
    </font>
    <font>
      <sz val="10"/>
      <name val=".VnTime"/>
      <family val="2"/>
    </font>
    <font>
      <i/>
      <u val="single"/>
      <sz val="11"/>
      <name val="VNI-Times"/>
      <family val="0"/>
    </font>
    <font>
      <b/>
      <sz val="11"/>
      <name val="MS Sans Serif"/>
      <family val="2"/>
    </font>
    <font>
      <i/>
      <sz val="11"/>
      <name val="Times New Roman"/>
      <family val="1"/>
    </font>
    <font>
      <sz val="11"/>
      <name val="MS Sans Serif"/>
      <family val="2"/>
    </font>
    <font>
      <sz val="9"/>
      <color indexed="8"/>
      <name val=".VnArialH"/>
      <family val="2"/>
    </font>
    <font>
      <b/>
      <sz val="9"/>
      <color indexed="8"/>
      <name val=".VnArialH"/>
      <family val="2"/>
    </font>
    <font>
      <sz val="9"/>
      <name val=".VnArial"/>
      <family val="2"/>
    </font>
    <font>
      <b/>
      <sz val="10"/>
      <color indexed="8"/>
      <name val=".VnArial"/>
      <family val="2"/>
    </font>
    <font>
      <sz val="16"/>
      <color indexed="8"/>
      <name val=".VnHelvetInsH"/>
      <family val="2"/>
    </font>
    <font>
      <sz val="12"/>
      <color indexed="8"/>
      <name val=".VnArial"/>
      <family val="2"/>
    </font>
    <font>
      <b/>
      <sz val="10"/>
      <color indexed="8"/>
      <name val=".VnTime"/>
      <family val="2"/>
    </font>
    <font>
      <sz val="10"/>
      <color indexed="8"/>
      <name val=".VnTime"/>
      <family val="2"/>
    </font>
    <font>
      <sz val="11"/>
      <color indexed="8"/>
      <name val=".VnArial"/>
      <family val="2"/>
    </font>
    <font>
      <b/>
      <i/>
      <sz val="10"/>
      <color indexed="8"/>
      <name val=".VnArial"/>
      <family val="2"/>
    </font>
    <font>
      <sz val="10"/>
      <name val=".VnArial"/>
      <family val="2"/>
    </font>
    <font>
      <b/>
      <i/>
      <sz val="10"/>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VNI-Times"/>
      <family val="0"/>
    </font>
    <font>
      <sz val="10"/>
      <color indexed="10"/>
      <name val="Arial"/>
      <family val="2"/>
    </font>
    <font>
      <i/>
      <sz val="10"/>
      <color indexed="9"/>
      <name val="VNI-Times"/>
      <family val="0"/>
    </font>
    <font>
      <sz val="10"/>
      <color indexed="9"/>
      <name val="VNI-Times"/>
      <family val="0"/>
    </font>
    <font>
      <sz val="10"/>
      <color indexed="8"/>
      <name val=".VnArial"/>
      <family val="2"/>
    </font>
    <font>
      <sz val="8"/>
      <color indexed="8"/>
      <name val=".VnArialH"/>
      <family val="2"/>
    </font>
    <font>
      <b/>
      <sz val="11"/>
      <color indexed="8"/>
      <name val=".VnTime"/>
      <family val="2"/>
    </font>
    <font>
      <b/>
      <sz val="9"/>
      <color indexed="8"/>
      <name val=".VnTime"/>
      <family val="2"/>
    </font>
    <font>
      <b/>
      <sz val="11"/>
      <color indexed="8"/>
      <name val=".VnArial"/>
      <family val="2"/>
    </font>
    <font>
      <b/>
      <sz val="11"/>
      <color indexed="8"/>
      <name val=".VnArialH"/>
      <family val="2"/>
    </font>
    <font>
      <sz val="14"/>
      <color indexed="8"/>
      <name val=".VnHelvetInsH"/>
      <family val="2"/>
    </font>
    <font>
      <sz val="10"/>
      <color indexed="8"/>
      <name val=".VnTimeH"/>
      <family val="2"/>
    </font>
    <font>
      <sz val="9"/>
      <color indexed="8"/>
      <name val=".VnTime"/>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VNI-Times"/>
      <family val="0"/>
    </font>
    <font>
      <sz val="10"/>
      <color rgb="FFFF0000"/>
      <name val="Arial"/>
      <family val="2"/>
    </font>
    <font>
      <i/>
      <sz val="10"/>
      <color theme="0"/>
      <name val="VNI-Times"/>
      <family val="0"/>
    </font>
    <font>
      <sz val="10"/>
      <color theme="0"/>
      <name val="VNI-Times"/>
      <family val="0"/>
    </font>
    <font>
      <b/>
      <sz val="10"/>
      <color theme="1"/>
      <name val=".VnTime"/>
      <family val="2"/>
    </font>
    <font>
      <sz val="10"/>
      <color theme="1"/>
      <name val=".VnTime"/>
      <family val="2"/>
    </font>
    <font>
      <sz val="10"/>
      <color theme="1"/>
      <name val=".VnArial"/>
      <family val="2"/>
    </font>
    <font>
      <b/>
      <sz val="9"/>
      <color theme="1"/>
      <name val=".VnArialH"/>
      <family val="2"/>
    </font>
    <font>
      <sz val="8"/>
      <color theme="1"/>
      <name val=".VnArialH"/>
      <family val="2"/>
    </font>
    <font>
      <b/>
      <sz val="11"/>
      <color theme="1"/>
      <name val=".VnTime"/>
      <family val="2"/>
    </font>
    <font>
      <b/>
      <sz val="9"/>
      <color theme="1"/>
      <name val=".VnTime"/>
      <family val="2"/>
    </font>
    <font>
      <sz val="11"/>
      <color theme="1"/>
      <name val=".VnArial"/>
      <family val="2"/>
    </font>
    <font>
      <b/>
      <sz val="11"/>
      <color theme="1"/>
      <name val=".VnArial"/>
      <family val="2"/>
    </font>
    <font>
      <sz val="10"/>
      <color theme="1"/>
      <name val=".VnTimeH"/>
      <family val="2"/>
    </font>
    <font>
      <sz val="9"/>
      <color theme="1"/>
      <name val=".VnTime"/>
      <family val="2"/>
    </font>
    <font>
      <sz val="9"/>
      <color theme="1"/>
      <name val=".VnArialH"/>
      <family val="2"/>
    </font>
    <font>
      <sz val="16"/>
      <color theme="1"/>
      <name val=".VnHelvetInsH"/>
      <family val="2"/>
    </font>
    <font>
      <sz val="14"/>
      <color theme="1"/>
      <name val=".VnHelvetInsH"/>
      <family val="2"/>
    </font>
    <font>
      <b/>
      <i/>
      <sz val="10"/>
      <color theme="1"/>
      <name val=".VnArial"/>
      <family val="2"/>
    </font>
    <font>
      <b/>
      <sz val="10"/>
      <color theme="1"/>
      <name val=".VnArial"/>
      <family val="2"/>
    </font>
    <font>
      <b/>
      <sz val="11"/>
      <color theme="1"/>
      <name val=".VnArialH"/>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color indexed="63"/>
      </left>
      <right style="thin">
        <color indexed="63"/>
      </right>
      <top style="hair">
        <color indexed="63"/>
      </top>
      <bottom style="hair">
        <color indexed="63"/>
      </bottom>
    </border>
    <border>
      <left style="thin">
        <color indexed="63"/>
      </left>
      <right style="medium"/>
      <top style="hair">
        <color indexed="63"/>
      </top>
      <bottom style="hair">
        <color indexed="63"/>
      </bottom>
    </border>
    <border>
      <left style="medium"/>
      <right style="thin"/>
      <top style="hair"/>
      <bottom style="thin"/>
    </border>
    <border>
      <left style="thin"/>
      <right style="thin"/>
      <top style="hair"/>
      <bottom style="thin"/>
    </border>
    <border>
      <left style="medium"/>
      <right style="thin"/>
      <top/>
      <bottom style="hair"/>
    </border>
    <border>
      <left style="thin"/>
      <right style="thin"/>
      <top/>
      <bottom style="hair"/>
    </border>
    <border>
      <left style="medium"/>
      <right style="thin"/>
      <top style="hair"/>
      <bottom>
        <color indexed="63"/>
      </bottom>
    </border>
    <border>
      <left style="thin"/>
      <right style="thin"/>
      <top style="hair"/>
      <bottom>
        <color indexed="63"/>
      </bottom>
    </border>
    <border>
      <left style="thin">
        <color indexed="63"/>
      </left>
      <right style="thin">
        <color indexed="63"/>
      </right>
      <top style="hair">
        <color indexed="63"/>
      </top>
      <bottom>
        <color indexed="63"/>
      </bottom>
    </border>
    <border>
      <left style="thin">
        <color indexed="63"/>
      </left>
      <right style="medium"/>
      <top style="hair">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63"/>
      </left>
      <right style="thin">
        <color indexed="63"/>
      </right>
      <top>
        <color indexed="63"/>
      </top>
      <bottom style="hair">
        <color indexed="63"/>
      </bottom>
    </border>
    <border>
      <left style="thin">
        <color indexed="63"/>
      </left>
      <right style="medium"/>
      <top>
        <color indexed="63"/>
      </top>
      <bottom style="hair">
        <color indexed="63"/>
      </bottom>
    </border>
    <border>
      <left style="thin"/>
      <right style="medium"/>
      <top style="hair"/>
      <bottom style="thin"/>
    </border>
    <border>
      <left style="medium"/>
      <right style="thin"/>
      <top style="hair"/>
      <bottom style="medium"/>
    </border>
    <border>
      <left style="thin"/>
      <right style="thin"/>
      <top style="hair"/>
      <bottom style="medium"/>
    </border>
    <border>
      <left style="thin">
        <color indexed="63"/>
      </left>
      <right style="thin">
        <color indexed="63"/>
      </right>
      <top style="hair">
        <color indexed="63"/>
      </top>
      <bottom style="medium"/>
    </border>
    <border>
      <left style="thin">
        <color indexed="63"/>
      </left>
      <right style="medium"/>
      <top style="hair">
        <color indexed="63"/>
      </top>
      <bottom style="medium"/>
    </border>
    <border>
      <left style="thin"/>
      <right style="thin"/>
      <top/>
      <bottom style="thin"/>
    </border>
    <border>
      <left style="thin"/>
      <right style="medium"/>
      <top/>
      <bottom style="thin"/>
    </border>
    <border>
      <left style="thin"/>
      <right style="medium"/>
      <top style="hair"/>
      <bottom style="hair"/>
    </border>
    <border>
      <left style="thin"/>
      <right style="medium"/>
      <top style="hair"/>
      <bottom style="mediu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style="thin"/>
      <top style="double"/>
      <bottom style="thin"/>
    </border>
    <border>
      <left style="thin"/>
      <right style="medium"/>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double"/>
      <bottom style="thin"/>
    </border>
    <border>
      <left style="medium"/>
      <right style="thin"/>
      <top/>
      <bottom style="medium"/>
    </border>
    <border>
      <left style="thin"/>
      <right/>
      <top style="medium"/>
      <bottom style="thin"/>
    </border>
    <border>
      <left/>
      <right style="thin"/>
      <top style="medium"/>
      <bottom style="thin"/>
    </border>
    <border>
      <left/>
      <right style="medium"/>
      <top style="medium"/>
      <bottom style="thin"/>
    </border>
    <border>
      <left style="thin"/>
      <right style="thin"/>
      <top/>
      <bottom style="medium"/>
    </border>
    <border>
      <left style="thin"/>
      <right style="thin"/>
      <top style="medium"/>
      <bottom style="thin"/>
    </border>
    <border>
      <left style="thin"/>
      <right style="medium"/>
      <top style="medium"/>
      <bottom style="thin"/>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5" fillId="0" borderId="0">
      <alignment/>
      <protection/>
    </xf>
    <xf numFmtId="0" fontId="4" fillId="0" borderId="0">
      <alignment/>
      <protection/>
    </xf>
    <xf numFmtId="0" fontId="5"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55">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3" fillId="0" borderId="0" xfId="15" applyNumberFormat="1" applyFont="1" applyAlignment="1">
      <alignment horizontal="left"/>
      <protection/>
    </xf>
    <xf numFmtId="0" fontId="4" fillId="0" borderId="0" xfId="15" applyNumberFormat="1" applyFont="1" applyAlignment="1">
      <alignment horizontal="center"/>
      <protection/>
    </xf>
    <xf numFmtId="164" fontId="5" fillId="0" borderId="0" xfId="15" applyNumberFormat="1" applyFont="1" applyAlignment="1">
      <alignment/>
      <protection/>
    </xf>
    <xf numFmtId="0" fontId="5" fillId="0" borderId="0" xfId="15" applyNumberFormat="1" applyFont="1" applyAlignment="1">
      <alignment horizontal="center"/>
      <protection/>
    </xf>
    <xf numFmtId="0" fontId="5" fillId="0" borderId="0" xfId="15" applyNumberFormat="1" applyFont="1" applyAlignment="1">
      <alignment/>
      <protection/>
    </xf>
    <xf numFmtId="165" fontId="5" fillId="0" borderId="0" xfId="43" applyNumberFormat="1" applyFont="1" applyFill="1" applyBorder="1" applyAlignment="1" applyProtection="1">
      <alignment/>
      <protection/>
    </xf>
    <xf numFmtId="164" fontId="5" fillId="0" borderId="0" xfId="43" applyNumberFormat="1" applyFont="1" applyFill="1" applyBorder="1" applyAlignment="1" applyProtection="1">
      <alignment/>
      <protection/>
    </xf>
    <xf numFmtId="165" fontId="6" fillId="0" borderId="0" xfId="43" applyNumberFormat="1" applyFont="1" applyFill="1" applyBorder="1" applyAlignment="1" applyProtection="1">
      <alignment horizontal="right"/>
      <protection/>
    </xf>
    <xf numFmtId="164" fontId="5" fillId="0" borderId="0" xfId="15" applyNumberFormat="1" applyFont="1">
      <alignment/>
      <protection/>
    </xf>
    <xf numFmtId="0" fontId="7" fillId="0" borderId="0" xfId="56" applyFont="1" applyAlignment="1">
      <alignment horizontal="left"/>
      <protection/>
    </xf>
    <xf numFmtId="0" fontId="8" fillId="0" borderId="0" xfId="15" applyNumberFormat="1" applyFont="1" applyAlignment="1">
      <alignment horizontal="center"/>
      <protection/>
    </xf>
    <xf numFmtId="164" fontId="5" fillId="0" borderId="0" xfId="15" applyNumberFormat="1" applyFont="1" applyAlignment="1">
      <alignment horizontal="right"/>
      <protection/>
    </xf>
    <xf numFmtId="165" fontId="5" fillId="0" borderId="0" xfId="43" applyNumberFormat="1" applyFont="1" applyFill="1" applyBorder="1" applyAlignment="1" applyProtection="1">
      <alignment horizontal="right"/>
      <protection/>
    </xf>
    <xf numFmtId="164" fontId="6" fillId="0" borderId="0" xfId="43" applyNumberFormat="1" applyFont="1" applyFill="1" applyBorder="1" applyAlignment="1" applyProtection="1">
      <alignment horizontal="right"/>
      <protection/>
    </xf>
    <xf numFmtId="0" fontId="6" fillId="0" borderId="0" xfId="15" applyNumberFormat="1" applyFont="1" applyAlignment="1">
      <alignment horizontal="left"/>
      <protection/>
    </xf>
    <xf numFmtId="0" fontId="10" fillId="0" borderId="0" xfId="15" applyFont="1" applyAlignment="1">
      <alignment horizontal="right"/>
      <protection/>
    </xf>
    <xf numFmtId="0" fontId="5" fillId="0" borderId="0" xfId="56" applyFont="1" applyAlignment="1">
      <alignment/>
      <protection/>
    </xf>
    <xf numFmtId="0" fontId="8" fillId="0" borderId="10" xfId="15" applyFont="1" applyBorder="1" applyAlignment="1">
      <alignment horizontal="left"/>
      <protection/>
    </xf>
    <xf numFmtId="0" fontId="5" fillId="0" borderId="10" xfId="15" applyFont="1" applyBorder="1" applyAlignment="1">
      <alignment/>
      <protection/>
    </xf>
    <xf numFmtId="165" fontId="5" fillId="0" borderId="10" xfId="43" applyNumberFormat="1" applyFont="1" applyFill="1" applyBorder="1" applyAlignment="1" applyProtection="1">
      <alignment horizontal="right"/>
      <protection/>
    </xf>
    <xf numFmtId="0" fontId="11" fillId="0" borderId="10" xfId="0" applyFont="1" applyBorder="1" applyAlignment="1">
      <alignment horizontal="right"/>
    </xf>
    <xf numFmtId="0" fontId="5" fillId="0" borderId="0" xfId="15" applyFont="1" applyAlignment="1">
      <alignment horizontal="right"/>
      <protection/>
    </xf>
    <xf numFmtId="0" fontId="5" fillId="0" borderId="0" xfId="15" applyFont="1" applyAlignment="1">
      <alignment/>
      <protection/>
    </xf>
    <xf numFmtId="0" fontId="6" fillId="0" borderId="0" xfId="15" applyFont="1" applyAlignment="1">
      <alignment horizontal="right"/>
      <protection/>
    </xf>
    <xf numFmtId="0" fontId="6" fillId="0" borderId="0" xfId="15" applyFont="1" applyAlignment="1">
      <alignment/>
      <protection/>
    </xf>
    <xf numFmtId="0" fontId="2" fillId="0" borderId="0" xfId="0" applyFont="1" applyAlignment="1">
      <alignment/>
    </xf>
    <xf numFmtId="0" fontId="6" fillId="0" borderId="0" xfId="15" applyFont="1" applyAlignment="1" quotePrefix="1">
      <alignment horizontal="right"/>
      <protection/>
    </xf>
    <xf numFmtId="0" fontId="6" fillId="0" borderId="0" xfId="15" applyFont="1" applyFill="1" applyAlignment="1">
      <alignment/>
      <protection/>
    </xf>
    <xf numFmtId="0" fontId="12" fillId="0" borderId="0" xfId="15" applyFont="1" applyFill="1" applyAlignment="1">
      <alignment/>
      <protection/>
    </xf>
    <xf numFmtId="165" fontId="12" fillId="0" borderId="0" xfId="43" applyNumberFormat="1" applyFont="1" applyFill="1" applyBorder="1" applyAlignment="1" applyProtection="1">
      <alignment horizontal="right"/>
      <protection/>
    </xf>
    <xf numFmtId="0" fontId="12" fillId="0" borderId="0" xfId="15" applyFont="1" applyFill="1" applyAlignment="1">
      <alignment horizontal="right"/>
      <protection/>
    </xf>
    <xf numFmtId="0" fontId="5" fillId="0" borderId="0" xfId="15" applyFont="1" applyBorder="1" applyAlignment="1">
      <alignment horizontal="justify"/>
      <protection/>
    </xf>
    <xf numFmtId="0" fontId="14" fillId="0" borderId="0" xfId="15" applyFont="1" applyAlignment="1">
      <alignment horizontal="right"/>
      <protection/>
    </xf>
    <xf numFmtId="0" fontId="14" fillId="0" borderId="0" xfId="15" applyFont="1" applyAlignment="1">
      <alignment/>
      <protection/>
    </xf>
    <xf numFmtId="165" fontId="14" fillId="0" borderId="0" xfId="43" applyNumberFormat="1" applyFont="1" applyFill="1" applyBorder="1" applyAlignment="1" applyProtection="1">
      <alignment horizontal="right"/>
      <protection/>
    </xf>
    <xf numFmtId="0" fontId="15" fillId="0" borderId="0" xfId="15" applyFont="1">
      <alignment/>
      <protection/>
    </xf>
    <xf numFmtId="0" fontId="12" fillId="0" borderId="0" xfId="15" applyFont="1" applyAlignment="1">
      <alignment horizontal="right"/>
      <protection/>
    </xf>
    <xf numFmtId="0" fontId="12" fillId="0" borderId="0" xfId="15" applyFont="1" applyAlignment="1">
      <alignment/>
      <protection/>
    </xf>
    <xf numFmtId="0" fontId="16" fillId="0" borderId="0" xfId="15" applyFont="1" applyAlignment="1" quotePrefix="1">
      <alignment horizontal="right"/>
      <protection/>
    </xf>
    <xf numFmtId="0" fontId="16" fillId="0" borderId="0" xfId="15" applyFont="1" applyAlignment="1">
      <alignment/>
      <protection/>
    </xf>
    <xf numFmtId="165" fontId="16" fillId="0" borderId="0" xfId="43" applyNumberFormat="1" applyFont="1" applyFill="1" applyBorder="1" applyAlignment="1" applyProtection="1">
      <alignment horizontal="right"/>
      <protection/>
    </xf>
    <xf numFmtId="0" fontId="17" fillId="0" borderId="0" xfId="15" applyFont="1">
      <alignment/>
      <protection/>
    </xf>
    <xf numFmtId="0" fontId="18" fillId="0" borderId="0" xfId="15" applyFont="1" applyAlignment="1">
      <alignment horizontal="justify"/>
      <protection/>
    </xf>
    <xf numFmtId="165" fontId="18" fillId="0" borderId="0" xfId="43" applyNumberFormat="1" applyFont="1" applyFill="1" applyBorder="1" applyAlignment="1" applyProtection="1">
      <alignment horizontal="right"/>
      <protection/>
    </xf>
    <xf numFmtId="14" fontId="19" fillId="0" borderId="0" xfId="0" applyNumberFormat="1" applyFont="1" applyFill="1" applyBorder="1" applyAlignment="1" quotePrefix="1">
      <alignment horizontal="right"/>
    </xf>
    <xf numFmtId="164" fontId="14" fillId="0" borderId="0" xfId="43" applyNumberFormat="1" applyFont="1" applyFill="1" applyBorder="1" applyAlignment="1" applyProtection="1">
      <alignment horizontal="right"/>
      <protection/>
    </xf>
    <xf numFmtId="0" fontId="10" fillId="0" borderId="0" xfId="15" applyFont="1" applyAlignment="1">
      <alignment/>
      <protection/>
    </xf>
    <xf numFmtId="165" fontId="5" fillId="0" borderId="0" xfId="15" applyNumberFormat="1" applyFont="1" applyAlignment="1">
      <alignment/>
      <protection/>
    </xf>
    <xf numFmtId="165" fontId="6" fillId="0" borderId="11" xfId="43" applyNumberFormat="1" applyFont="1" applyFill="1" applyBorder="1" applyAlignment="1" applyProtection="1">
      <alignment horizontal="right"/>
      <protection/>
    </xf>
    <xf numFmtId="0" fontId="11" fillId="0" borderId="0" xfId="15" applyFont="1" applyFill="1" applyAlignment="1">
      <alignment/>
      <protection/>
    </xf>
    <xf numFmtId="165" fontId="6" fillId="0" borderId="10" xfId="43" applyNumberFormat="1" applyFont="1" applyFill="1" applyBorder="1" applyAlignment="1" applyProtection="1">
      <alignment horizontal="center"/>
      <protection/>
    </xf>
    <xf numFmtId="165" fontId="6" fillId="0" borderId="0" xfId="43" applyNumberFormat="1" applyFont="1" applyFill="1" applyBorder="1" applyAlignment="1" applyProtection="1">
      <alignment horizontal="center"/>
      <protection/>
    </xf>
    <xf numFmtId="0" fontId="12" fillId="0" borderId="0" xfId="15" applyFont="1" applyFill="1" applyAlignment="1">
      <alignment horizontal="center"/>
      <protection/>
    </xf>
    <xf numFmtId="165" fontId="6" fillId="0" borderId="12" xfId="43" applyNumberFormat="1" applyFont="1" applyFill="1" applyBorder="1" applyAlignment="1" applyProtection="1">
      <alignment horizontal="center"/>
      <protection/>
    </xf>
    <xf numFmtId="0" fontId="20" fillId="0" borderId="0" xfId="15" applyFont="1">
      <alignment/>
      <protection/>
    </xf>
    <xf numFmtId="0" fontId="5" fillId="0" borderId="0" xfId="15" applyFont="1" applyAlignment="1">
      <alignment horizontal="left"/>
      <protection/>
    </xf>
    <xf numFmtId="0" fontId="5" fillId="0" borderId="0" xfId="15" applyFont="1" applyAlignment="1" quotePrefix="1">
      <alignment horizontal="right"/>
      <protection/>
    </xf>
    <xf numFmtId="0" fontId="2" fillId="0" borderId="0" xfId="15" applyFont="1">
      <alignment/>
      <protection/>
    </xf>
    <xf numFmtId="0" fontId="6" fillId="0" borderId="0" xfId="15" applyFont="1" applyFill="1" applyAlignment="1">
      <alignment horizontal="right"/>
      <protection/>
    </xf>
    <xf numFmtId="0" fontId="6" fillId="0" borderId="0" xfId="15" applyFont="1" applyFill="1" applyBorder="1" applyAlignment="1">
      <alignment/>
      <protection/>
    </xf>
    <xf numFmtId="165" fontId="10" fillId="0" borderId="0" xfId="43" applyNumberFormat="1" applyFont="1" applyFill="1" applyBorder="1" applyAlignment="1" applyProtection="1">
      <alignment horizontal="right"/>
      <protection/>
    </xf>
    <xf numFmtId="165" fontId="6" fillId="0" borderId="13" xfId="43" applyNumberFormat="1" applyFont="1" applyFill="1" applyBorder="1" applyAlignment="1" applyProtection="1">
      <alignment horizontal="right"/>
      <protection/>
    </xf>
    <xf numFmtId="0" fontId="5" fillId="0" borderId="0" xfId="15" applyFont="1" applyBorder="1" applyAlignment="1">
      <alignment/>
      <protection/>
    </xf>
    <xf numFmtId="0" fontId="5" fillId="0" borderId="0" xfId="15" applyFont="1" applyFill="1" applyAlignment="1">
      <alignment/>
      <protection/>
    </xf>
    <xf numFmtId="0" fontId="5" fillId="0" borderId="0" xfId="15" applyFont="1" applyFill="1" applyAlignment="1">
      <alignment horizontal="left"/>
      <protection/>
    </xf>
    <xf numFmtId="14" fontId="19" fillId="0" borderId="0" xfId="0" applyNumberFormat="1" applyFont="1" applyFill="1" applyBorder="1" applyAlignment="1">
      <alignment horizontal="right"/>
    </xf>
    <xf numFmtId="0" fontId="6" fillId="33" borderId="0" xfId="15" applyFont="1" applyFill="1" applyAlignment="1" quotePrefix="1">
      <alignment horizontal="right" wrapText="1"/>
      <protection/>
    </xf>
    <xf numFmtId="0" fontId="6" fillId="33" borderId="0" xfId="15" applyFont="1" applyFill="1" applyAlignment="1">
      <alignment horizontal="left"/>
      <protection/>
    </xf>
    <xf numFmtId="0" fontId="5" fillId="33" borderId="0" xfId="15" applyFont="1" applyFill="1" applyAlignment="1">
      <alignment/>
      <protection/>
    </xf>
    <xf numFmtId="0" fontId="92" fillId="0" borderId="0" xfId="15" applyFont="1" applyAlignment="1">
      <alignment/>
      <protection/>
    </xf>
    <xf numFmtId="0" fontId="6" fillId="0" borderId="14" xfId="15" applyFont="1" applyBorder="1" applyAlignment="1">
      <alignment/>
      <protection/>
    </xf>
    <xf numFmtId="0" fontId="6" fillId="0" borderId="14" xfId="43" applyNumberFormat="1" applyFont="1" applyFill="1" applyBorder="1" applyAlignment="1" applyProtection="1">
      <alignment horizontal="center" wrapText="1"/>
      <protection/>
    </xf>
    <xf numFmtId="0" fontId="6" fillId="0" borderId="0" xfId="43" applyNumberFormat="1" applyFont="1" applyFill="1" applyBorder="1" applyAlignment="1" applyProtection="1">
      <alignment horizontal="center" wrapText="1"/>
      <protection/>
    </xf>
    <xf numFmtId="165" fontId="6" fillId="0" borderId="14" xfId="43" applyNumberFormat="1" applyFont="1" applyFill="1" applyBorder="1" applyAlignment="1" applyProtection="1">
      <alignment horizontal="center" wrapText="1"/>
      <protection/>
    </xf>
    <xf numFmtId="0" fontId="5" fillId="0" borderId="0" xfId="43" applyNumberFormat="1" applyFont="1" applyFill="1" applyBorder="1" applyAlignment="1" applyProtection="1">
      <alignment wrapText="1"/>
      <protection/>
    </xf>
    <xf numFmtId="165" fontId="5" fillId="0" borderId="0" xfId="43" applyNumberFormat="1" applyFont="1" applyFill="1" applyBorder="1" applyAlignment="1" applyProtection="1">
      <alignment horizontal="right" wrapText="1"/>
      <protection/>
    </xf>
    <xf numFmtId="166" fontId="15" fillId="0" borderId="0" xfId="43" applyNumberFormat="1" applyFont="1" applyFill="1" applyBorder="1" applyAlignment="1" applyProtection="1">
      <alignment horizontal="right" wrapText="1"/>
      <protection/>
    </xf>
    <xf numFmtId="165" fontId="5" fillId="0" borderId="0" xfId="43" applyNumberFormat="1" applyFont="1" applyFill="1" applyBorder="1" applyAlignment="1" applyProtection="1">
      <alignment wrapText="1"/>
      <protection/>
    </xf>
    <xf numFmtId="166" fontId="15" fillId="0" borderId="0" xfId="43" applyNumberFormat="1" applyFont="1" applyFill="1" applyBorder="1" applyAlignment="1" applyProtection="1">
      <alignment horizontal="right"/>
      <protection/>
    </xf>
    <xf numFmtId="0" fontId="21" fillId="0" borderId="0" xfId="15" applyFont="1" applyAlignment="1">
      <alignment/>
      <protection/>
    </xf>
    <xf numFmtId="165" fontId="12" fillId="0" borderId="0" xfId="43" applyNumberFormat="1" applyFont="1" applyFill="1" applyBorder="1" applyAlignment="1" applyProtection="1">
      <alignment wrapText="1"/>
      <protection/>
    </xf>
    <xf numFmtId="165" fontId="12" fillId="0" borderId="0" xfId="43" applyNumberFormat="1" applyFont="1" applyFill="1" applyBorder="1" applyAlignment="1" applyProtection="1">
      <alignment/>
      <protection/>
    </xf>
    <xf numFmtId="165" fontId="12" fillId="0" borderId="0" xfId="43" applyNumberFormat="1" applyFont="1" applyFill="1" applyBorder="1" applyAlignment="1" applyProtection="1">
      <alignment horizontal="right" wrapText="1"/>
      <protection/>
    </xf>
    <xf numFmtId="0" fontId="12" fillId="0" borderId="0" xfId="15" applyFont="1" applyBorder="1" applyAlignment="1">
      <alignment/>
      <protection/>
    </xf>
    <xf numFmtId="0" fontId="5" fillId="0" borderId="14" xfId="15" applyFont="1" applyBorder="1" applyAlignment="1">
      <alignment/>
      <protection/>
    </xf>
    <xf numFmtId="165" fontId="5" fillId="0" borderId="14" xfId="43" applyNumberFormat="1" applyFont="1" applyFill="1" applyBorder="1" applyAlignment="1" applyProtection="1">
      <alignment wrapText="1"/>
      <protection/>
    </xf>
    <xf numFmtId="166" fontId="15" fillId="0" borderId="10" xfId="43" applyNumberFormat="1" applyFont="1" applyFill="1" applyBorder="1" applyAlignment="1" applyProtection="1">
      <alignment horizontal="right"/>
      <protection/>
    </xf>
    <xf numFmtId="165" fontId="5" fillId="0" borderId="0" xfId="43" applyNumberFormat="1" applyFont="1" applyFill="1" applyBorder="1" applyAlignment="1" applyProtection="1">
      <alignment horizontal="center"/>
      <protection/>
    </xf>
    <xf numFmtId="165" fontId="12" fillId="0" borderId="0" xfId="43" applyNumberFormat="1" applyFont="1" applyFill="1" applyBorder="1" applyAlignment="1" applyProtection="1">
      <alignment horizontal="center"/>
      <protection/>
    </xf>
    <xf numFmtId="165" fontId="5" fillId="0" borderId="14" xfId="43" applyNumberFormat="1" applyFont="1" applyFill="1" applyBorder="1" applyAlignment="1" applyProtection="1">
      <alignment horizontal="center"/>
      <protection/>
    </xf>
    <xf numFmtId="0" fontId="5" fillId="0" borderId="15" xfId="15" applyFont="1" applyBorder="1" applyAlignment="1">
      <alignment/>
      <protection/>
    </xf>
    <xf numFmtId="165" fontId="5" fillId="0" borderId="15" xfId="43" applyNumberFormat="1" applyFont="1" applyFill="1" applyBorder="1" applyAlignment="1" applyProtection="1">
      <alignment horizontal="center"/>
      <protection/>
    </xf>
    <xf numFmtId="166" fontId="15" fillId="0" borderId="16" xfId="43" applyNumberFormat="1" applyFont="1" applyFill="1" applyBorder="1" applyAlignment="1" applyProtection="1">
      <alignment horizontal="right"/>
      <protection/>
    </xf>
    <xf numFmtId="0" fontId="5" fillId="0" borderId="0" xfId="15" applyFont="1" applyFill="1" applyBorder="1" applyAlignment="1">
      <alignment/>
      <protection/>
    </xf>
    <xf numFmtId="0" fontId="6" fillId="0" borderId="0" xfId="15" applyFont="1" applyAlignment="1" quotePrefix="1">
      <alignment horizontal="right" wrapText="1"/>
      <protection/>
    </xf>
    <xf numFmtId="0" fontId="6" fillId="0" borderId="0" xfId="15" applyFont="1" applyAlignment="1">
      <alignment horizontal="left"/>
      <protection/>
    </xf>
    <xf numFmtId="0" fontId="6" fillId="0" borderId="0" xfId="15" applyFont="1" applyBorder="1" applyAlignment="1">
      <alignment/>
      <protection/>
    </xf>
    <xf numFmtId="165" fontId="6" fillId="0" borderId="0" xfId="43" applyNumberFormat="1" applyFont="1" applyFill="1" applyBorder="1" applyAlignment="1" applyProtection="1">
      <alignment horizontal="right" wrapText="1"/>
      <protection/>
    </xf>
    <xf numFmtId="165" fontId="6" fillId="0" borderId="0" xfId="43" applyNumberFormat="1" applyFont="1" applyFill="1" applyBorder="1" applyAlignment="1" applyProtection="1">
      <alignment/>
      <protection/>
    </xf>
    <xf numFmtId="165" fontId="5" fillId="0" borderId="14" xfId="43" applyNumberFormat="1" applyFont="1" applyFill="1" applyBorder="1" applyAlignment="1" applyProtection="1">
      <alignment horizontal="right"/>
      <protection/>
    </xf>
    <xf numFmtId="165" fontId="6" fillId="0" borderId="10" xfId="43" applyNumberFormat="1" applyFont="1" applyFill="1" applyBorder="1" applyAlignment="1" applyProtection="1">
      <alignment horizontal="right"/>
      <protection/>
    </xf>
    <xf numFmtId="165" fontId="6" fillId="0" borderId="0" xfId="43" applyNumberFormat="1" applyFont="1" applyFill="1" applyBorder="1" applyAlignment="1" applyProtection="1">
      <alignment horizontal="left"/>
      <protection/>
    </xf>
    <xf numFmtId="165" fontId="5" fillId="0" borderId="0" xfId="43" applyNumberFormat="1" applyFont="1" applyFill="1" applyBorder="1" applyAlignment="1" applyProtection="1">
      <alignment horizontal="left"/>
      <protection/>
    </xf>
    <xf numFmtId="0" fontId="5" fillId="0" borderId="16" xfId="15" applyFont="1" applyBorder="1" applyAlignment="1">
      <alignment/>
      <protection/>
    </xf>
    <xf numFmtId="165" fontId="5" fillId="0" borderId="15" xfId="43" applyNumberFormat="1" applyFont="1" applyFill="1" applyBorder="1" applyAlignment="1" applyProtection="1">
      <alignment horizontal="left"/>
      <protection/>
    </xf>
    <xf numFmtId="165" fontId="5" fillId="0" borderId="15" xfId="43" applyNumberFormat="1" applyFont="1" applyFill="1" applyBorder="1" applyAlignment="1" applyProtection="1">
      <alignment horizontal="right"/>
      <protection/>
    </xf>
    <xf numFmtId="165" fontId="6" fillId="0" borderId="15" xfId="43" applyNumberFormat="1" applyFont="1" applyFill="1" applyBorder="1" applyAlignment="1" applyProtection="1">
      <alignment horizontal="right"/>
      <protection/>
    </xf>
    <xf numFmtId="0" fontId="5" fillId="0" borderId="0" xfId="15" applyFont="1" applyAlignment="1">
      <alignment wrapText="1"/>
      <protection/>
    </xf>
    <xf numFmtId="165" fontId="5" fillId="0" borderId="14" xfId="43" applyNumberFormat="1" applyFont="1" applyFill="1" applyBorder="1" applyAlignment="1" applyProtection="1">
      <alignment/>
      <protection/>
    </xf>
    <xf numFmtId="167" fontId="2" fillId="0" borderId="0" xfId="43" applyNumberFormat="1" applyFont="1" applyFill="1" applyBorder="1" applyAlignment="1" applyProtection="1">
      <alignment horizontal="right" wrapText="1"/>
      <protection/>
    </xf>
    <xf numFmtId="167" fontId="2" fillId="0" borderId="0" xfId="43" applyNumberFormat="1" applyFont="1" applyFill="1" applyBorder="1" applyAlignment="1" applyProtection="1">
      <alignment horizontal="right"/>
      <protection/>
    </xf>
    <xf numFmtId="165" fontId="5" fillId="0" borderId="15" xfId="43" applyNumberFormat="1" applyFont="1" applyFill="1" applyBorder="1" applyAlignment="1" applyProtection="1">
      <alignment/>
      <protection/>
    </xf>
    <xf numFmtId="165" fontId="5" fillId="0" borderId="16" xfId="43" applyNumberFormat="1" applyFont="1" applyFill="1" applyBorder="1" applyAlignment="1" applyProtection="1">
      <alignment horizontal="right"/>
      <protection/>
    </xf>
    <xf numFmtId="165" fontId="6" fillId="0" borderId="16" xfId="43" applyNumberFormat="1" applyFont="1" applyFill="1" applyBorder="1" applyAlignment="1" applyProtection="1">
      <alignment horizontal="right"/>
      <protection/>
    </xf>
    <xf numFmtId="0" fontId="12" fillId="0" borderId="0" xfId="15" applyFont="1" applyAlignment="1">
      <alignment horizontal="left"/>
      <protection/>
    </xf>
    <xf numFmtId="0" fontId="12" fillId="0" borderId="0" xfId="15" applyFont="1" applyBorder="1" applyAlignment="1" quotePrefix="1">
      <alignment/>
      <protection/>
    </xf>
    <xf numFmtId="0" fontId="20" fillId="0" borderId="0" xfId="15" applyFont="1" applyAlignment="1">
      <alignment/>
      <protection/>
    </xf>
    <xf numFmtId="0" fontId="6" fillId="0" borderId="0" xfId="15" applyFont="1" applyBorder="1" applyAlignment="1">
      <alignment horizontal="center"/>
      <protection/>
    </xf>
    <xf numFmtId="164" fontId="6" fillId="0" borderId="0" xfId="15" applyNumberFormat="1" applyFont="1" applyBorder="1" applyAlignment="1">
      <alignment horizontal="center"/>
      <protection/>
    </xf>
    <xf numFmtId="0" fontId="5" fillId="0" borderId="0" xfId="15" applyFont="1" applyBorder="1" applyAlignment="1">
      <alignment horizontal="center"/>
      <protection/>
    </xf>
    <xf numFmtId="165" fontId="15" fillId="0" borderId="0" xfId="43" applyNumberFormat="1" applyFont="1" applyFill="1" applyBorder="1" applyAlignment="1" applyProtection="1">
      <alignment horizontal="right"/>
      <protection/>
    </xf>
    <xf numFmtId="164" fontId="5" fillId="0" borderId="0" xfId="43" applyNumberFormat="1" applyFont="1" applyFill="1" applyBorder="1" applyAlignment="1" applyProtection="1">
      <alignment horizontal="right"/>
      <protection/>
    </xf>
    <xf numFmtId="0" fontId="5" fillId="0" borderId="10" xfId="15" applyFont="1" applyFill="1" applyBorder="1" applyAlignment="1">
      <alignment/>
      <protection/>
    </xf>
    <xf numFmtId="165" fontId="5" fillId="0" borderId="10" xfId="43" applyNumberFormat="1" applyFont="1" applyFill="1" applyBorder="1" applyAlignment="1" applyProtection="1">
      <alignment horizontal="center"/>
      <protection/>
    </xf>
    <xf numFmtId="165" fontId="15" fillId="0" borderId="10" xfId="43" applyNumberFormat="1" applyFont="1" applyFill="1" applyBorder="1" applyAlignment="1" applyProtection="1">
      <alignment horizontal="right"/>
      <protection/>
    </xf>
    <xf numFmtId="165" fontId="6" fillId="0" borderId="0" xfId="15" applyNumberFormat="1" applyFont="1" applyBorder="1" applyAlignment="1">
      <alignment horizontal="center"/>
      <protection/>
    </xf>
    <xf numFmtId="0" fontId="5" fillId="0" borderId="16" xfId="15" applyFont="1" applyFill="1" applyBorder="1" applyAlignment="1">
      <alignment/>
      <protection/>
    </xf>
    <xf numFmtId="165" fontId="5" fillId="0" borderId="16" xfId="43" applyNumberFormat="1" applyFont="1" applyFill="1" applyBorder="1" applyAlignment="1" applyProtection="1">
      <alignment horizontal="center"/>
      <protection/>
    </xf>
    <xf numFmtId="165" fontId="15" fillId="0" borderId="16" xfId="43" applyNumberFormat="1" applyFont="1" applyFill="1" applyBorder="1" applyAlignment="1" applyProtection="1">
      <alignment horizontal="right"/>
      <protection/>
    </xf>
    <xf numFmtId="167" fontId="2" fillId="0" borderId="0" xfId="43" applyNumberFormat="1" applyFont="1" applyAlignment="1">
      <alignment horizontal="left"/>
    </xf>
    <xf numFmtId="0" fontId="12" fillId="0" borderId="0" xfId="15" applyFont="1" applyBorder="1" applyAlignment="1">
      <alignment horizontal="left"/>
      <protection/>
    </xf>
    <xf numFmtId="0" fontId="12" fillId="0" borderId="0" xfId="15" applyFont="1" applyFill="1" applyBorder="1" applyAlignment="1">
      <alignment horizontal="left"/>
      <protection/>
    </xf>
    <xf numFmtId="165" fontId="12" fillId="0" borderId="0" xfId="15" applyNumberFormat="1" applyFont="1" applyFill="1" applyAlignment="1">
      <alignment/>
      <protection/>
    </xf>
    <xf numFmtId="0" fontId="22" fillId="0" borderId="0" xfId="15" applyFont="1" applyFill="1" applyAlignment="1">
      <alignment/>
      <protection/>
    </xf>
    <xf numFmtId="165" fontId="12" fillId="0" borderId="0" xfId="15" applyNumberFormat="1" applyFont="1" applyAlignment="1">
      <alignment/>
      <protection/>
    </xf>
    <xf numFmtId="164" fontId="6" fillId="0" borderId="0" xfId="15" applyNumberFormat="1" applyFont="1" applyBorder="1" applyAlignment="1">
      <alignment horizontal="left"/>
      <protection/>
    </xf>
    <xf numFmtId="0" fontId="6" fillId="0" borderId="0" xfId="15" applyFont="1" applyAlignment="1">
      <alignment horizontal="center" wrapText="1"/>
      <protection/>
    </xf>
    <xf numFmtId="0" fontId="14" fillId="0" borderId="0" xfId="15" applyFont="1" applyFill="1" applyAlignment="1">
      <alignment/>
      <protection/>
    </xf>
    <xf numFmtId="0" fontId="14" fillId="0" borderId="0" xfId="15" applyFont="1" applyFill="1" applyAlignment="1">
      <alignment horizontal="center"/>
      <protection/>
    </xf>
    <xf numFmtId="166" fontId="15" fillId="0" borderId="0" xfId="43" applyNumberFormat="1" applyFont="1" applyAlignment="1">
      <alignment/>
    </xf>
    <xf numFmtId="164" fontId="5" fillId="0" borderId="0" xfId="15" applyNumberFormat="1" applyFont="1" applyBorder="1" applyAlignment="1">
      <alignment horizontal="left"/>
      <protection/>
    </xf>
    <xf numFmtId="166" fontId="2" fillId="0" borderId="0" xfId="43" applyNumberFormat="1" applyFont="1" applyAlignment="1">
      <alignment/>
    </xf>
    <xf numFmtId="166" fontId="2" fillId="0" borderId="0" xfId="43" applyNumberFormat="1" applyFont="1" applyFill="1" applyBorder="1" applyAlignment="1" applyProtection="1">
      <alignment horizontal="right"/>
      <protection/>
    </xf>
    <xf numFmtId="0" fontId="14" fillId="0" borderId="0" xfId="15" applyFont="1" applyAlignment="1" quotePrefix="1">
      <alignment horizontal="right" wrapText="1"/>
      <protection/>
    </xf>
    <xf numFmtId="164" fontId="12" fillId="0" borderId="0" xfId="15" applyNumberFormat="1" applyFont="1" applyBorder="1" applyAlignment="1">
      <alignment horizontal="left"/>
      <protection/>
    </xf>
    <xf numFmtId="0" fontId="12" fillId="0" borderId="0" xfId="15" applyFont="1" applyAlignment="1" quotePrefix="1">
      <alignment/>
      <protection/>
    </xf>
    <xf numFmtId="0" fontId="5" fillId="0" borderId="0" xfId="15" applyFont="1" applyBorder="1" applyAlignment="1">
      <alignment horizontal="left"/>
      <protection/>
    </xf>
    <xf numFmtId="0" fontId="12" fillId="0" borderId="0" xfId="15" applyFont="1" applyAlignment="1">
      <alignment horizontal="justify" wrapText="1"/>
      <protection/>
    </xf>
    <xf numFmtId="0" fontId="5" fillId="0" borderId="0" xfId="15" applyFont="1" applyFill="1" applyAlignment="1">
      <alignment horizontal="right"/>
      <protection/>
    </xf>
    <xf numFmtId="0" fontId="12" fillId="0" borderId="0" xfId="15" applyFont="1" applyFill="1" applyAlignment="1" quotePrefix="1">
      <alignment/>
      <protection/>
    </xf>
    <xf numFmtId="165" fontId="5" fillId="0" borderId="0" xfId="43" applyNumberFormat="1" applyFont="1" applyFill="1" applyBorder="1" applyAlignment="1" applyProtection="1">
      <alignment horizontal="center" wrapText="1"/>
      <protection/>
    </xf>
    <xf numFmtId="0" fontId="12" fillId="0" borderId="0" xfId="15" applyFont="1" applyFill="1" applyBorder="1" applyAlignment="1">
      <alignment horizontal="left" wrapText="1"/>
      <protection/>
    </xf>
    <xf numFmtId="0" fontId="12" fillId="0" borderId="0" xfId="15" applyFont="1" applyFill="1" applyBorder="1" applyAlignment="1">
      <alignment wrapText="1"/>
      <protection/>
    </xf>
    <xf numFmtId="0" fontId="5" fillId="0" borderId="0" xfId="15" applyFont="1" applyFill="1" applyBorder="1" applyAlignment="1">
      <alignment horizontal="center" wrapText="1"/>
      <protection/>
    </xf>
    <xf numFmtId="0" fontId="6" fillId="0" borderId="10" xfId="15" applyFont="1" applyFill="1" applyBorder="1" applyAlignment="1">
      <alignment horizontal="center" wrapText="1"/>
      <protection/>
    </xf>
    <xf numFmtId="0" fontId="6" fillId="0" borderId="0" xfId="15" applyFont="1" applyFill="1" applyBorder="1" applyAlignment="1">
      <alignment horizontal="center" wrapText="1"/>
      <protection/>
    </xf>
    <xf numFmtId="0" fontId="6" fillId="0" borderId="0" xfId="15" applyFont="1" applyFill="1" applyBorder="1" applyAlignment="1">
      <alignment wrapText="1"/>
      <protection/>
    </xf>
    <xf numFmtId="0" fontId="12" fillId="0" borderId="16" xfId="15" applyFont="1" applyFill="1" applyBorder="1" applyAlignment="1">
      <alignment wrapText="1"/>
      <protection/>
    </xf>
    <xf numFmtId="0" fontId="6" fillId="0" borderId="0" xfId="15" applyFont="1" applyAlignment="1">
      <alignment horizontal="center"/>
      <protection/>
    </xf>
    <xf numFmtId="0" fontId="18" fillId="0" borderId="0" xfId="15" applyFont="1" applyAlignment="1">
      <alignment/>
      <protection/>
    </xf>
    <xf numFmtId="0" fontId="6" fillId="0" borderId="12" xfId="15" applyFont="1" applyBorder="1" applyAlignment="1">
      <alignment horizontal="center"/>
      <protection/>
    </xf>
    <xf numFmtId="165" fontId="6" fillId="0" borderId="12" xfId="43" applyNumberFormat="1" applyFont="1" applyFill="1" applyBorder="1" applyAlignment="1" applyProtection="1">
      <alignment horizontal="right"/>
      <protection/>
    </xf>
    <xf numFmtId="165" fontId="6" fillId="0" borderId="11" xfId="43" applyNumberFormat="1" applyFont="1" applyFill="1" applyBorder="1" applyAlignment="1" applyProtection="1">
      <alignment horizontal="center"/>
      <protection/>
    </xf>
    <xf numFmtId="165" fontId="6" fillId="0" borderId="17" xfId="43" applyNumberFormat="1" applyFont="1" applyFill="1" applyBorder="1" applyAlignment="1" applyProtection="1">
      <alignment horizontal="right"/>
      <protection/>
    </xf>
    <xf numFmtId="0" fontId="5" fillId="0" borderId="0" xfId="15" applyFont="1" applyAlignment="1" quotePrefix="1">
      <alignment/>
      <protection/>
    </xf>
    <xf numFmtId="0" fontId="5" fillId="0" borderId="0" xfId="15" applyFont="1" applyBorder="1" applyAlignment="1">
      <alignment wrapText="1"/>
      <protection/>
    </xf>
    <xf numFmtId="0" fontId="6" fillId="33" borderId="0" xfId="15" applyFont="1" applyFill="1" applyAlignment="1">
      <alignment/>
      <protection/>
    </xf>
    <xf numFmtId="0" fontId="6" fillId="0" borderId="10" xfId="15" applyFont="1" applyBorder="1" applyAlignment="1">
      <alignment/>
      <protection/>
    </xf>
    <xf numFmtId="0" fontId="6" fillId="0" borderId="10" xfId="15" applyFont="1" applyBorder="1" applyAlignment="1">
      <alignment horizontal="center" wrapText="1"/>
      <protection/>
    </xf>
    <xf numFmtId="165" fontId="6" fillId="0" borderId="10" xfId="43" applyNumberFormat="1" applyFont="1" applyFill="1" applyBorder="1" applyAlignment="1" applyProtection="1">
      <alignment horizontal="center" wrapText="1"/>
      <protection/>
    </xf>
    <xf numFmtId="167" fontId="2" fillId="0" borderId="0" xfId="43" applyNumberFormat="1" applyFont="1" applyAlignment="1">
      <alignment/>
    </xf>
    <xf numFmtId="167" fontId="2" fillId="0" borderId="10" xfId="43" applyNumberFormat="1" applyFont="1" applyBorder="1" applyAlignment="1">
      <alignment/>
    </xf>
    <xf numFmtId="167" fontId="2" fillId="0" borderId="10" xfId="43" applyNumberFormat="1" applyFont="1" applyFill="1" applyBorder="1" applyAlignment="1" applyProtection="1">
      <alignment horizontal="right"/>
      <protection/>
    </xf>
    <xf numFmtId="0" fontId="6" fillId="0" borderId="16" xfId="15" applyFont="1" applyBorder="1" applyAlignment="1">
      <alignment/>
      <protection/>
    </xf>
    <xf numFmtId="167" fontId="2" fillId="0" borderId="16" xfId="43" applyNumberFormat="1" applyFont="1" applyBorder="1" applyAlignment="1">
      <alignment/>
    </xf>
    <xf numFmtId="9" fontId="5" fillId="0" borderId="0" xfId="15" applyNumberFormat="1" applyFont="1" applyBorder="1" applyAlignment="1">
      <alignment/>
      <protection/>
    </xf>
    <xf numFmtId="10" fontId="6" fillId="0" borderId="0" xfId="61" applyNumberFormat="1" applyFont="1" applyFill="1" applyBorder="1" applyAlignment="1" applyProtection="1">
      <alignment horizontal="center"/>
      <protection/>
    </xf>
    <xf numFmtId="9" fontId="6" fillId="0" borderId="0" xfId="61" applyFont="1" applyFill="1" applyBorder="1" applyAlignment="1" applyProtection="1">
      <alignment horizontal="right"/>
      <protection/>
    </xf>
    <xf numFmtId="0" fontId="12" fillId="0" borderId="0" xfId="15" applyFont="1" applyAlignment="1">
      <alignment horizontal="center"/>
      <protection/>
    </xf>
    <xf numFmtId="0" fontId="6" fillId="33" borderId="0" xfId="15" applyFont="1" applyFill="1" applyBorder="1" applyAlignment="1">
      <alignment/>
      <protection/>
    </xf>
    <xf numFmtId="0" fontId="19" fillId="0" borderId="0" xfId="0" applyFont="1" applyBorder="1" applyAlignment="1">
      <alignment horizontal="right" wrapText="1"/>
    </xf>
    <xf numFmtId="165" fontId="24" fillId="0" borderId="0" xfId="43" applyNumberFormat="1" applyFont="1" applyFill="1" applyBorder="1" applyAlignment="1" applyProtection="1">
      <alignment horizontal="right"/>
      <protection/>
    </xf>
    <xf numFmtId="9" fontId="5" fillId="0" borderId="0" xfId="61" applyFont="1" applyFill="1" applyBorder="1" applyAlignment="1" applyProtection="1">
      <alignment horizontal="right"/>
      <protection/>
    </xf>
    <xf numFmtId="0" fontId="0" fillId="0" borderId="0" xfId="15" applyFont="1" applyAlignment="1">
      <alignment/>
      <protection/>
    </xf>
    <xf numFmtId="9" fontId="12" fillId="0" borderId="0" xfId="61" applyFont="1" applyFill="1" applyBorder="1" applyAlignment="1" applyProtection="1">
      <alignment horizontal="right"/>
      <protection/>
    </xf>
    <xf numFmtId="165" fontId="6" fillId="33" borderId="15" xfId="43" applyNumberFormat="1" applyFont="1" applyFill="1" applyBorder="1" applyAlignment="1" applyProtection="1">
      <alignment horizontal="right"/>
      <protection/>
    </xf>
    <xf numFmtId="165" fontId="5" fillId="33" borderId="0" xfId="43" applyNumberFormat="1" applyFont="1" applyFill="1" applyBorder="1" applyAlignment="1" applyProtection="1">
      <alignment horizontal="right"/>
      <protection/>
    </xf>
    <xf numFmtId="165" fontId="6" fillId="33" borderId="0" xfId="43" applyNumberFormat="1" applyFont="1" applyFill="1" applyBorder="1" applyAlignment="1" applyProtection="1">
      <alignment horizontal="right"/>
      <protection/>
    </xf>
    <xf numFmtId="165" fontId="12" fillId="0" borderId="15" xfId="43" applyNumberFormat="1" applyFont="1" applyFill="1" applyBorder="1" applyAlignment="1" applyProtection="1">
      <alignment horizontal="right"/>
      <protection/>
    </xf>
    <xf numFmtId="0" fontId="13" fillId="0" borderId="0" xfId="15" applyFont="1" applyAlignment="1">
      <alignment horizontal="right"/>
      <protection/>
    </xf>
    <xf numFmtId="0" fontId="13" fillId="0" borderId="0" xfId="15" applyFont="1" applyFill="1" applyAlignment="1">
      <alignment/>
      <protection/>
    </xf>
    <xf numFmtId="165" fontId="13" fillId="0" borderId="0" xfId="43" applyNumberFormat="1" applyFont="1" applyFill="1" applyBorder="1" applyAlignment="1" applyProtection="1">
      <alignment horizontal="center"/>
      <protection/>
    </xf>
    <xf numFmtId="165" fontId="13" fillId="0" borderId="0" xfId="43" applyNumberFormat="1" applyFont="1" applyFill="1" applyBorder="1" applyAlignment="1" applyProtection="1">
      <alignment/>
      <protection/>
    </xf>
    <xf numFmtId="165" fontId="13" fillId="0" borderId="0" xfId="43" applyNumberFormat="1" applyFont="1" applyFill="1" applyBorder="1" applyAlignment="1" applyProtection="1">
      <alignment horizontal="right"/>
      <protection/>
    </xf>
    <xf numFmtId="165" fontId="12" fillId="0" borderId="16" xfId="43" applyNumberFormat="1" applyFont="1" applyFill="1" applyBorder="1" applyAlignment="1" applyProtection="1">
      <alignment horizontal="right"/>
      <protection/>
    </xf>
    <xf numFmtId="0" fontId="6" fillId="0" borderId="0" xfId="15" applyFont="1" applyFill="1" applyAlignment="1" quotePrefix="1">
      <alignment horizontal="right"/>
      <protection/>
    </xf>
    <xf numFmtId="165" fontId="5" fillId="34" borderId="0" xfId="43" applyNumberFormat="1" applyFont="1" applyFill="1" applyBorder="1" applyAlignment="1" applyProtection="1">
      <alignment horizontal="right"/>
      <protection/>
    </xf>
    <xf numFmtId="0" fontId="19" fillId="33" borderId="0" xfId="0" applyFont="1" applyFill="1" applyBorder="1" applyAlignment="1">
      <alignment horizontal="right" wrapText="1"/>
    </xf>
    <xf numFmtId="0" fontId="6" fillId="0" borderId="0" xfId="15" applyFont="1" applyFill="1" applyAlignment="1">
      <alignment horizontal="justify"/>
      <protection/>
    </xf>
    <xf numFmtId="0" fontId="0" fillId="0" borderId="0" xfId="0" applyFont="1" applyAlignment="1">
      <alignment/>
    </xf>
    <xf numFmtId="0" fontId="5" fillId="0" borderId="0" xfId="15" applyFont="1" applyFill="1" applyAlignment="1">
      <alignment horizontal="justify"/>
      <protection/>
    </xf>
    <xf numFmtId="0" fontId="8" fillId="0" borderId="0" xfId="0" applyFont="1" applyFill="1" applyAlignment="1">
      <alignment/>
    </xf>
    <xf numFmtId="165" fontId="12" fillId="33" borderId="0" xfId="43" applyNumberFormat="1" applyFont="1" applyFill="1" applyBorder="1" applyAlignment="1" applyProtection="1">
      <alignment horizontal="right"/>
      <protection/>
    </xf>
    <xf numFmtId="0" fontId="12" fillId="0" borderId="0" xfId="15" applyFont="1" applyFill="1" applyAlignment="1">
      <alignment horizontal="justify"/>
      <protection/>
    </xf>
    <xf numFmtId="0" fontId="5" fillId="0" borderId="0" xfId="15" applyFont="1" applyFill="1" applyAlignment="1" quotePrefix="1">
      <alignment/>
      <protection/>
    </xf>
    <xf numFmtId="165" fontId="6" fillId="33" borderId="16" xfId="43" applyNumberFormat="1" applyFont="1" applyFill="1" applyBorder="1" applyAlignment="1" applyProtection="1">
      <alignment horizontal="right"/>
      <protection/>
    </xf>
    <xf numFmtId="0" fontId="5" fillId="0" borderId="0" xfId="15" applyFont="1" applyFill="1" applyBorder="1" applyAlignment="1">
      <alignment wrapText="1"/>
      <protection/>
    </xf>
    <xf numFmtId="0" fontId="5" fillId="0" borderId="0" xfId="15" applyFont="1" applyAlignment="1">
      <alignment horizontal="justify"/>
      <protection/>
    </xf>
    <xf numFmtId="0" fontId="0" fillId="33" borderId="0" xfId="0" applyFill="1" applyAlignment="1">
      <alignment/>
    </xf>
    <xf numFmtId="0" fontId="6" fillId="0" borderId="0" xfId="15" applyFont="1" applyFill="1" applyAlignment="1">
      <alignment horizontal="left"/>
      <protection/>
    </xf>
    <xf numFmtId="0" fontId="6" fillId="0" borderId="0" xfId="15" applyFont="1" applyFill="1" applyBorder="1" applyAlignment="1">
      <alignment horizontal="left"/>
      <protection/>
    </xf>
    <xf numFmtId="0" fontId="6" fillId="0" borderId="0" xfId="15" applyFont="1" applyFill="1" applyBorder="1" applyAlignment="1">
      <alignment horizontal="center"/>
      <protection/>
    </xf>
    <xf numFmtId="0" fontId="5" fillId="0" borderId="0" xfId="15" applyFont="1" applyFill="1" applyBorder="1" applyAlignment="1">
      <alignment horizontal="left"/>
      <protection/>
    </xf>
    <xf numFmtId="165" fontId="6" fillId="0" borderId="0" xfId="43" applyNumberFormat="1" applyFont="1" applyFill="1" applyBorder="1" applyAlignment="1" applyProtection="1">
      <alignment horizontal="center" wrapText="1"/>
      <protection/>
    </xf>
    <xf numFmtId="0" fontId="12" fillId="33" borderId="0" xfId="15" applyFont="1" applyFill="1" applyAlignment="1">
      <alignment horizontal="right"/>
      <protection/>
    </xf>
    <xf numFmtId="0" fontId="5" fillId="33" borderId="0" xfId="15" applyFont="1" applyFill="1" applyBorder="1" applyAlignment="1">
      <alignment horizontal="left"/>
      <protection/>
    </xf>
    <xf numFmtId="0" fontId="5" fillId="33" borderId="0" xfId="15" applyFont="1" applyFill="1" applyBorder="1" applyAlignment="1">
      <alignment horizontal="center"/>
      <protection/>
    </xf>
    <xf numFmtId="165" fontId="5" fillId="33" borderId="0" xfId="43" applyNumberFormat="1" applyFont="1" applyFill="1" applyBorder="1" applyAlignment="1" applyProtection="1">
      <alignment horizontal="center" wrapText="1"/>
      <protection/>
    </xf>
    <xf numFmtId="165" fontId="5" fillId="33" borderId="0" xfId="43" applyNumberFormat="1" applyFont="1" applyFill="1" applyBorder="1" applyAlignment="1" applyProtection="1">
      <alignment horizontal="right" wrapText="1"/>
      <protection/>
    </xf>
    <xf numFmtId="0" fontId="2" fillId="33" borderId="0" xfId="15" applyFont="1" applyFill="1">
      <alignment/>
      <protection/>
    </xf>
    <xf numFmtId="0" fontId="0" fillId="33" borderId="0" xfId="0" applyFont="1" applyFill="1" applyAlignment="1">
      <alignment/>
    </xf>
    <xf numFmtId="0" fontId="14" fillId="33" borderId="0" xfId="15" applyFont="1" applyFill="1" applyAlignment="1">
      <alignment horizontal="right"/>
      <protection/>
    </xf>
    <xf numFmtId="0" fontId="13" fillId="33" borderId="0" xfId="15" applyFont="1" applyFill="1" applyBorder="1" applyAlignment="1">
      <alignment horizontal="left"/>
      <protection/>
    </xf>
    <xf numFmtId="0" fontId="13" fillId="33" borderId="0" xfId="15" applyFont="1" applyFill="1" applyBorder="1" applyAlignment="1">
      <alignment horizontal="center"/>
      <protection/>
    </xf>
    <xf numFmtId="165" fontId="13" fillId="33" borderId="0" xfId="43" applyNumberFormat="1" applyFont="1" applyFill="1" applyBorder="1" applyAlignment="1" applyProtection="1">
      <alignment horizontal="right"/>
      <protection/>
    </xf>
    <xf numFmtId="0" fontId="5" fillId="0" borderId="0" xfId="15" applyFont="1" applyFill="1" applyBorder="1" applyAlignment="1">
      <alignment horizontal="center"/>
      <protection/>
    </xf>
    <xf numFmtId="0" fontId="6" fillId="0" borderId="0" xfId="0" applyFont="1" applyFill="1" applyBorder="1" applyAlignment="1">
      <alignment horizontal="center"/>
    </xf>
    <xf numFmtId="10" fontId="6" fillId="0" borderId="0" xfId="0" applyNumberFormat="1" applyFont="1" applyFill="1" applyBorder="1" applyAlignment="1">
      <alignment horizontal="center"/>
    </xf>
    <xf numFmtId="0" fontId="15" fillId="0" borderId="0" xfId="0" applyFont="1" applyAlignment="1">
      <alignment/>
    </xf>
    <xf numFmtId="0" fontId="5" fillId="0" borderId="0" xfId="15" applyFont="1" applyFill="1" applyAlignment="1">
      <alignment horizontal="center"/>
      <protection/>
    </xf>
    <xf numFmtId="168" fontId="5" fillId="0" borderId="0" xfId="43" applyNumberFormat="1" applyFont="1" applyFill="1" applyBorder="1" applyAlignment="1" quotePrefix="1">
      <alignment horizontal="center"/>
    </xf>
    <xf numFmtId="168" fontId="5" fillId="0" borderId="0" xfId="43" applyNumberFormat="1" applyFont="1" applyFill="1" applyBorder="1" applyAlignment="1">
      <alignment horizontal="right"/>
    </xf>
    <xf numFmtId="0" fontId="12" fillId="0" borderId="0" xfId="0" applyFont="1" applyBorder="1" applyAlignment="1">
      <alignment/>
    </xf>
    <xf numFmtId="0" fontId="6" fillId="0" borderId="0" xfId="58" applyFont="1" applyFill="1" applyAlignment="1">
      <alignment horizontal="left"/>
      <protection/>
    </xf>
    <xf numFmtId="168" fontId="6" fillId="0" borderId="0" xfId="43" applyNumberFormat="1" applyFont="1" applyFill="1" applyAlignment="1">
      <alignment horizontal="center"/>
    </xf>
    <xf numFmtId="168" fontId="6" fillId="0" borderId="0" xfId="43" applyNumberFormat="1" applyFont="1" applyFill="1" applyBorder="1" applyAlignment="1">
      <alignment horizontal="right"/>
    </xf>
    <xf numFmtId="0" fontId="6" fillId="0" borderId="0" xfId="15" applyFont="1" applyBorder="1" applyAlignment="1" quotePrefix="1">
      <alignment horizontal="right"/>
      <protection/>
    </xf>
    <xf numFmtId="168" fontId="5" fillId="0" borderId="0" xfId="43" applyNumberFormat="1" applyFont="1" applyFill="1" applyBorder="1" applyAlignment="1">
      <alignment/>
    </xf>
    <xf numFmtId="0" fontId="2" fillId="0" borderId="0" xfId="0" applyFont="1" applyBorder="1" applyAlignment="1">
      <alignment/>
    </xf>
    <xf numFmtId="0" fontId="0" fillId="0" borderId="0" xfId="0" applyBorder="1" applyAlignment="1">
      <alignment/>
    </xf>
    <xf numFmtId="0" fontId="18" fillId="0" borderId="0" xfId="15" applyFont="1" applyAlignment="1" quotePrefix="1">
      <alignment horizontal="right"/>
      <protection/>
    </xf>
    <xf numFmtId="0" fontId="5" fillId="0" borderId="16" xfId="15" applyFont="1" applyFill="1" applyBorder="1" applyAlignment="1">
      <alignment horizontal="left"/>
      <protection/>
    </xf>
    <xf numFmtId="164" fontId="6" fillId="0" borderId="0" xfId="15" applyNumberFormat="1" applyFont="1" applyBorder="1" applyAlignment="1">
      <alignment/>
      <protection/>
    </xf>
    <xf numFmtId="164" fontId="6" fillId="0" borderId="0" xfId="43" applyNumberFormat="1" applyFont="1" applyFill="1" applyBorder="1" applyAlignment="1" applyProtection="1">
      <alignment horizontal="center"/>
      <protection/>
    </xf>
    <xf numFmtId="0" fontId="5" fillId="0" borderId="0" xfId="15" applyNumberFormat="1" applyFont="1">
      <alignment/>
      <protection/>
    </xf>
    <xf numFmtId="0" fontId="25" fillId="0" borderId="0" xfId="15" applyFont="1" applyFill="1">
      <alignment/>
      <protection/>
    </xf>
    <xf numFmtId="0" fontId="26" fillId="0" borderId="0" xfId="15" applyFont="1">
      <alignment/>
      <protection/>
    </xf>
    <xf numFmtId="0" fontId="8" fillId="0" borderId="0" xfId="15" applyNumberFormat="1" applyFont="1" applyAlignment="1">
      <alignment horizontal="left"/>
      <protection/>
    </xf>
    <xf numFmtId="165" fontId="9" fillId="0" borderId="0" xfId="43" applyNumberFormat="1" applyFont="1" applyFill="1" applyBorder="1" applyAlignment="1" applyProtection="1">
      <alignment wrapText="1"/>
      <protection/>
    </xf>
    <xf numFmtId="0" fontId="25" fillId="0" borderId="0" xfId="15" applyFont="1" applyFill="1" applyAlignment="1">
      <alignment wrapText="1"/>
      <protection/>
    </xf>
    <xf numFmtId="0" fontId="11" fillId="0" borderId="10" xfId="0" applyFont="1" applyBorder="1" applyAlignment="1">
      <alignment horizontal="right" vertical="center"/>
    </xf>
    <xf numFmtId="0" fontId="27" fillId="0" borderId="0" xfId="15" applyNumberFormat="1" applyFont="1" applyBorder="1" applyAlignment="1">
      <alignment horizontal="right"/>
      <protection/>
    </xf>
    <xf numFmtId="0" fontId="0" fillId="34" borderId="0" xfId="0" applyFill="1" applyAlignment="1">
      <alignment/>
    </xf>
    <xf numFmtId="166" fontId="0" fillId="34" borderId="0" xfId="0" applyNumberFormat="1" applyFill="1" applyAlignment="1">
      <alignment/>
    </xf>
    <xf numFmtId="165" fontId="0" fillId="34" borderId="0" xfId="0" applyNumberFormat="1" applyFill="1" applyAlignment="1">
      <alignment/>
    </xf>
    <xf numFmtId="169" fontId="0" fillId="0" borderId="0" xfId="15" applyNumberFormat="1" applyFont="1">
      <alignment/>
      <protection/>
    </xf>
    <xf numFmtId="0" fontId="5" fillId="0" borderId="0" xfId="0" applyFont="1" applyAlignment="1">
      <alignment/>
    </xf>
    <xf numFmtId="165" fontId="25" fillId="0" borderId="0" xfId="43" applyNumberFormat="1" applyFont="1" applyFill="1" applyBorder="1" applyAlignment="1" applyProtection="1">
      <alignment/>
      <protection/>
    </xf>
    <xf numFmtId="164" fontId="6" fillId="0" borderId="18" xfId="43" applyNumberFormat="1" applyFont="1" applyFill="1" applyBorder="1" applyAlignment="1" applyProtection="1">
      <alignment horizontal="center" vertical="center" wrapText="1"/>
      <protection/>
    </xf>
    <xf numFmtId="165" fontId="6" fillId="0" borderId="18" xfId="43" applyNumberFormat="1" applyFont="1" applyFill="1" applyBorder="1" applyAlignment="1" applyProtection="1">
      <alignment horizontal="center" vertical="center" wrapText="1"/>
      <protection/>
    </xf>
    <xf numFmtId="0" fontId="6" fillId="0" borderId="18" xfId="15" applyFont="1" applyBorder="1" applyAlignment="1">
      <alignment/>
      <protection/>
    </xf>
    <xf numFmtId="0" fontId="6" fillId="0" borderId="18" xfId="15" applyFont="1" applyFill="1" applyBorder="1" applyAlignment="1">
      <alignment/>
      <protection/>
    </xf>
    <xf numFmtId="164" fontId="6" fillId="0" borderId="18" xfId="15" applyNumberFormat="1" applyFont="1" applyFill="1" applyBorder="1" applyAlignment="1">
      <alignment/>
      <protection/>
    </xf>
    <xf numFmtId="165" fontId="6" fillId="0" borderId="18" xfId="43" applyNumberFormat="1" applyFont="1" applyFill="1" applyBorder="1" applyAlignment="1" applyProtection="1">
      <alignment/>
      <protection/>
    </xf>
    <xf numFmtId="164" fontId="6" fillId="0" borderId="18" xfId="15" applyNumberFormat="1" applyFont="1" applyFill="1" applyBorder="1" applyAlignment="1">
      <alignment horizontal="right" vertical="center"/>
      <protection/>
    </xf>
    <xf numFmtId="165" fontId="5" fillId="0" borderId="0" xfId="43" applyNumberFormat="1" applyFont="1" applyFill="1" applyAlignment="1">
      <alignment horizontal="right" vertical="center"/>
    </xf>
    <xf numFmtId="164" fontId="5" fillId="0" borderId="0" xfId="15" applyNumberFormat="1" applyFont="1" applyFill="1" applyBorder="1" applyAlignment="1">
      <alignment/>
      <protection/>
    </xf>
    <xf numFmtId="164" fontId="6" fillId="0" borderId="0" xfId="15" applyNumberFormat="1" applyFont="1" applyFill="1" applyBorder="1" applyAlignment="1">
      <alignment/>
      <protection/>
    </xf>
    <xf numFmtId="165" fontId="5" fillId="0" borderId="0" xfId="43" applyNumberFormat="1" applyFont="1" applyFill="1" applyBorder="1" applyAlignment="1" applyProtection="1">
      <alignment horizontal="right" vertical="center"/>
      <protection/>
    </xf>
    <xf numFmtId="164" fontId="6" fillId="0" borderId="0" xfId="15" applyNumberFormat="1" applyFont="1" applyFill="1" applyAlignment="1">
      <alignment/>
      <protection/>
    </xf>
    <xf numFmtId="165" fontId="25" fillId="0" borderId="0" xfId="15" applyNumberFormat="1" applyFont="1" applyFill="1">
      <alignment/>
      <protection/>
    </xf>
    <xf numFmtId="0" fontId="6" fillId="0" borderId="10" xfId="15" applyFont="1" applyFill="1" applyBorder="1" applyAlignment="1">
      <alignment/>
      <protection/>
    </xf>
    <xf numFmtId="164" fontId="6" fillId="0" borderId="10" xfId="15" applyNumberFormat="1" applyFont="1" applyFill="1" applyBorder="1" applyAlignment="1">
      <alignment/>
      <protection/>
    </xf>
    <xf numFmtId="0" fontId="28" fillId="0" borderId="0" xfId="15" applyFont="1" applyFill="1">
      <alignment/>
      <protection/>
    </xf>
    <xf numFmtId="164" fontId="6" fillId="0" borderId="12" xfId="15" applyNumberFormat="1" applyFont="1" applyFill="1" applyBorder="1" applyAlignment="1">
      <alignment/>
      <protection/>
    </xf>
    <xf numFmtId="164" fontId="6" fillId="0" borderId="12" xfId="15" applyNumberFormat="1" applyFont="1" applyFill="1" applyBorder="1" applyAlignment="1">
      <alignment horizontal="right" vertical="center"/>
      <protection/>
    </xf>
    <xf numFmtId="164" fontId="28" fillId="0" borderId="0" xfId="15" applyNumberFormat="1" applyFont="1" applyFill="1">
      <alignment/>
      <protection/>
    </xf>
    <xf numFmtId="164" fontId="5" fillId="0" borderId="0" xfId="15" applyNumberFormat="1" applyFont="1" applyFill="1" applyBorder="1" applyAlignment="1">
      <alignment horizontal="right" vertical="center"/>
      <protection/>
    </xf>
    <xf numFmtId="0" fontId="6" fillId="0" borderId="16" xfId="15" applyFont="1" applyFill="1" applyBorder="1" applyAlignment="1">
      <alignment/>
      <protection/>
    </xf>
    <xf numFmtId="164" fontId="6" fillId="0" borderId="16" xfId="15" applyNumberFormat="1" applyFont="1" applyFill="1" applyBorder="1" applyAlignment="1">
      <alignment/>
      <protection/>
    </xf>
    <xf numFmtId="0" fontId="93" fillId="0" borderId="0" xfId="15" applyFont="1" applyFill="1">
      <alignment/>
      <protection/>
    </xf>
    <xf numFmtId="164" fontId="93" fillId="0" borderId="0" xfId="15" applyNumberFormat="1" applyFont="1" applyFill="1">
      <alignment/>
      <protection/>
    </xf>
    <xf numFmtId="167" fontId="93" fillId="0" borderId="0" xfId="43" applyNumberFormat="1" applyFont="1" applyFill="1" applyBorder="1" applyAlignment="1" applyProtection="1">
      <alignment/>
      <protection/>
    </xf>
    <xf numFmtId="165" fontId="93" fillId="0" borderId="0" xfId="43" applyNumberFormat="1" applyFont="1" applyFill="1" applyBorder="1" applyAlignment="1" applyProtection="1">
      <alignment/>
      <protection/>
    </xf>
    <xf numFmtId="165" fontId="2" fillId="0" borderId="0" xfId="43" applyNumberFormat="1" applyFont="1" applyAlignment="1">
      <alignment/>
    </xf>
    <xf numFmtId="164" fontId="6" fillId="0" borderId="0" xfId="43" applyNumberFormat="1" applyFont="1" applyFill="1" applyBorder="1" applyAlignment="1" applyProtection="1">
      <alignment/>
      <protection/>
    </xf>
    <xf numFmtId="164" fontId="5" fillId="0" borderId="0" xfId="15" applyNumberFormat="1" applyFont="1" applyBorder="1" applyAlignment="1">
      <alignment/>
      <protection/>
    </xf>
    <xf numFmtId="0" fontId="5" fillId="0" borderId="0" xfId="15" applyNumberFormat="1" applyFont="1" applyBorder="1" applyAlignment="1">
      <alignment horizontal="left"/>
      <protection/>
    </xf>
    <xf numFmtId="0" fontId="5" fillId="0" borderId="0" xfId="15" applyNumberFormat="1" applyFont="1" applyBorder="1" applyAlignment="1">
      <alignment/>
      <protection/>
    </xf>
    <xf numFmtId="0" fontId="5" fillId="0" borderId="0" xfId="15" applyNumberFormat="1" applyFont="1" applyBorder="1">
      <alignment/>
      <protection/>
    </xf>
    <xf numFmtId="0" fontId="5" fillId="0" borderId="0" xfId="15" applyNumberFormat="1" applyFont="1" applyAlignment="1">
      <alignment horizontal="left"/>
      <protection/>
    </xf>
    <xf numFmtId="164" fontId="6" fillId="0" borderId="0" xfId="15" applyNumberFormat="1" applyFont="1">
      <alignment/>
      <protection/>
    </xf>
    <xf numFmtId="164" fontId="6" fillId="0" borderId="0" xfId="15" applyNumberFormat="1" applyFont="1" applyAlignment="1">
      <alignment/>
      <protection/>
    </xf>
    <xf numFmtId="0" fontId="6" fillId="0" borderId="0" xfId="15" applyNumberFormat="1" applyFont="1" applyAlignment="1">
      <alignment/>
      <protection/>
    </xf>
    <xf numFmtId="0" fontId="6" fillId="0" borderId="0" xfId="15" applyNumberFormat="1" applyFont="1">
      <alignment/>
      <protection/>
    </xf>
    <xf numFmtId="0" fontId="29" fillId="0" borderId="0" xfId="15" applyFont="1">
      <alignment/>
      <protection/>
    </xf>
    <xf numFmtId="165" fontId="6" fillId="33" borderId="13" xfId="43" applyNumberFormat="1" applyFont="1" applyFill="1" applyBorder="1" applyAlignment="1" applyProtection="1">
      <alignment horizontal="right"/>
      <protection/>
    </xf>
    <xf numFmtId="170" fontId="30" fillId="0" borderId="0" xfId="15" applyNumberFormat="1" applyFont="1" applyAlignment="1">
      <alignment horizontal="right"/>
      <protection/>
    </xf>
    <xf numFmtId="170" fontId="30" fillId="0" borderId="0" xfId="43" applyNumberFormat="1" applyFont="1" applyAlignment="1">
      <alignment horizontal="right"/>
    </xf>
    <xf numFmtId="0" fontId="30" fillId="0" borderId="0" xfId="15" applyFont="1" applyAlignment="1" quotePrefix="1">
      <alignment horizontal="left"/>
      <protection/>
    </xf>
    <xf numFmtId="170" fontId="30" fillId="0" borderId="0" xfId="43" applyNumberFormat="1" applyFont="1" applyBorder="1" applyAlignment="1" quotePrefix="1">
      <alignment horizontal="right"/>
    </xf>
    <xf numFmtId="49" fontId="30" fillId="0" borderId="0" xfId="15" applyNumberFormat="1" applyFont="1" applyFill="1" applyAlignment="1" quotePrefix="1">
      <alignment horizontal="left"/>
      <protection/>
    </xf>
    <xf numFmtId="0" fontId="30" fillId="0" borderId="0" xfId="15" applyFont="1" applyFill="1" applyAlignment="1" quotePrefix="1">
      <alignment horizontal="left"/>
      <protection/>
    </xf>
    <xf numFmtId="170" fontId="30" fillId="0" borderId="0" xfId="43" applyNumberFormat="1" applyFont="1" applyFill="1" applyAlignment="1">
      <alignment horizontal="right"/>
    </xf>
    <xf numFmtId="0" fontId="30" fillId="0" borderId="0" xfId="15" applyFont="1" applyAlignment="1" quotePrefix="1">
      <alignment horizontal="left" wrapText="1"/>
      <protection/>
    </xf>
    <xf numFmtId="170" fontId="30" fillId="0" borderId="0" xfId="43" applyNumberFormat="1" applyFont="1" applyAlignment="1">
      <alignment/>
    </xf>
    <xf numFmtId="165" fontId="94" fillId="0" borderId="0" xfId="15" applyNumberFormat="1" applyFont="1" applyFill="1" applyAlignment="1">
      <alignment/>
      <protection/>
    </xf>
    <xf numFmtId="0" fontId="6" fillId="0" borderId="0" xfId="15" applyFont="1" applyFill="1" applyAlignment="1" quotePrefix="1">
      <alignment horizontal="right" wrapText="1"/>
      <protection/>
    </xf>
    <xf numFmtId="165" fontId="24" fillId="33" borderId="0" xfId="43" applyNumberFormat="1" applyFont="1" applyFill="1" applyBorder="1" applyAlignment="1" applyProtection="1">
      <alignment horizontal="right"/>
      <protection/>
    </xf>
    <xf numFmtId="0" fontId="19" fillId="0" borderId="0" xfId="0" applyFont="1" applyFill="1" applyBorder="1" applyAlignment="1">
      <alignment horizontal="right" wrapText="1"/>
    </xf>
    <xf numFmtId="165" fontId="5" fillId="0" borderId="0" xfId="43" applyNumberFormat="1" applyFont="1" applyFill="1" applyAlignment="1">
      <alignment horizontal="right"/>
    </xf>
    <xf numFmtId="165" fontId="5" fillId="0" borderId="0" xfId="43" applyNumberFormat="1" applyFont="1" applyFill="1" applyAlignment="1">
      <alignment/>
    </xf>
    <xf numFmtId="164" fontId="6" fillId="0" borderId="19" xfId="15" applyNumberFormat="1" applyFont="1" applyFill="1" applyBorder="1" applyAlignment="1">
      <alignment/>
      <protection/>
    </xf>
    <xf numFmtId="0" fontId="4" fillId="0" borderId="10" xfId="15" applyFont="1" applyBorder="1" applyAlignment="1">
      <alignment/>
      <protection/>
    </xf>
    <xf numFmtId="165" fontId="4" fillId="0" borderId="10" xfId="43" applyNumberFormat="1" applyFont="1" applyFill="1" applyBorder="1" applyAlignment="1" applyProtection="1">
      <alignment horizontal="right"/>
      <protection/>
    </xf>
    <xf numFmtId="0" fontId="31" fillId="0" borderId="10" xfId="0" applyFont="1" applyBorder="1" applyAlignment="1">
      <alignment horizontal="right" vertical="center"/>
    </xf>
    <xf numFmtId="0" fontId="0" fillId="0" borderId="0" xfId="0" applyFont="1" applyAlignment="1">
      <alignment/>
    </xf>
    <xf numFmtId="0" fontId="3" fillId="0" borderId="0" xfId="15" applyFont="1" applyAlignment="1" quotePrefix="1">
      <alignment horizontal="right" wrapText="1"/>
      <protection/>
    </xf>
    <xf numFmtId="0" fontId="3" fillId="0" borderId="0" xfId="15" applyFont="1" applyAlignment="1">
      <alignment horizontal="left"/>
      <protection/>
    </xf>
    <xf numFmtId="0" fontId="4" fillId="0" borderId="0" xfId="15" applyFont="1" applyAlignment="1">
      <alignment/>
      <protection/>
    </xf>
    <xf numFmtId="165" fontId="4" fillId="0" borderId="0" xfId="43" applyNumberFormat="1" applyFont="1" applyFill="1" applyBorder="1" applyAlignment="1" applyProtection="1">
      <alignment horizontal="right"/>
      <protection/>
    </xf>
    <xf numFmtId="0" fontId="3" fillId="0" borderId="0" xfId="15" applyFont="1" applyAlignment="1">
      <alignment horizontal="right"/>
      <protection/>
    </xf>
    <xf numFmtId="0" fontId="3" fillId="0" borderId="14" xfId="15" applyFont="1" applyBorder="1" applyAlignment="1">
      <alignment/>
      <protection/>
    </xf>
    <xf numFmtId="0" fontId="3" fillId="0" borderId="14" xfId="43" applyNumberFormat="1" applyFont="1" applyFill="1" applyBorder="1" applyAlignment="1" applyProtection="1">
      <alignment horizontal="center" wrapText="1"/>
      <protection/>
    </xf>
    <xf numFmtId="0" fontId="3" fillId="0" borderId="0" xfId="43" applyNumberFormat="1" applyFont="1" applyFill="1" applyBorder="1" applyAlignment="1" applyProtection="1">
      <alignment horizontal="center" wrapText="1"/>
      <protection/>
    </xf>
    <xf numFmtId="0" fontId="3" fillId="0" borderId="14" xfId="43" applyNumberFormat="1" applyFont="1" applyFill="1" applyBorder="1" applyAlignment="1" applyProtection="1">
      <alignment horizontal="center" vertical="center" wrapText="1"/>
      <protection/>
    </xf>
    <xf numFmtId="0" fontId="3" fillId="0" borderId="0" xfId="15" applyFont="1" applyAlignment="1">
      <alignment/>
      <protection/>
    </xf>
    <xf numFmtId="165" fontId="3" fillId="0" borderId="0" xfId="43" applyNumberFormat="1" applyFont="1" applyFill="1" applyBorder="1" applyAlignment="1" applyProtection="1">
      <alignment horizontal="right"/>
      <protection/>
    </xf>
    <xf numFmtId="165" fontId="3" fillId="0" borderId="14" xfId="43" applyNumberFormat="1" applyFont="1" applyFill="1" applyBorder="1" applyAlignment="1" applyProtection="1">
      <alignment horizontal="center" wrapText="1"/>
      <protection/>
    </xf>
    <xf numFmtId="0" fontId="4" fillId="0" borderId="0" xfId="43" applyNumberFormat="1" applyFont="1" applyFill="1" applyBorder="1" applyAlignment="1" applyProtection="1">
      <alignment wrapText="1"/>
      <protection/>
    </xf>
    <xf numFmtId="165" fontId="4" fillId="0" borderId="0" xfId="43" applyNumberFormat="1" applyFont="1" applyFill="1" applyBorder="1" applyAlignment="1" applyProtection="1">
      <alignment/>
      <protection/>
    </xf>
    <xf numFmtId="165" fontId="4" fillId="0" borderId="0" xfId="43" applyNumberFormat="1" applyFont="1" applyFill="1" applyBorder="1" applyAlignment="1" applyProtection="1">
      <alignment horizontal="right" wrapText="1"/>
      <protection/>
    </xf>
    <xf numFmtId="166" fontId="32" fillId="0" borderId="0" xfId="43" applyNumberFormat="1" applyFont="1" applyFill="1" applyBorder="1" applyAlignment="1" applyProtection="1">
      <alignment horizontal="right" wrapText="1"/>
      <protection/>
    </xf>
    <xf numFmtId="0" fontId="4" fillId="0" borderId="0" xfId="15" applyFont="1" applyAlignment="1">
      <alignment horizontal="right"/>
      <protection/>
    </xf>
    <xf numFmtId="165" fontId="3" fillId="0" borderId="0" xfId="43" applyNumberFormat="1" applyFont="1" applyFill="1" applyBorder="1" applyAlignment="1" applyProtection="1">
      <alignment wrapText="1"/>
      <protection/>
    </xf>
    <xf numFmtId="165" fontId="3" fillId="0" borderId="0" xfId="43" applyNumberFormat="1" applyFont="1" applyFill="1" applyBorder="1" applyAlignment="1" applyProtection="1">
      <alignment/>
      <protection/>
    </xf>
    <xf numFmtId="165" fontId="3" fillId="0" borderId="0" xfId="43" applyNumberFormat="1" applyFont="1" applyFill="1" applyBorder="1" applyAlignment="1" applyProtection="1">
      <alignment horizontal="right" wrapText="1"/>
      <protection/>
    </xf>
    <xf numFmtId="0" fontId="8" fillId="0" borderId="0" xfId="15" applyFont="1" applyAlignment="1">
      <alignment horizontal="right"/>
      <protection/>
    </xf>
    <xf numFmtId="0" fontId="33" fillId="0" borderId="0" xfId="15" applyFont="1" applyAlignment="1">
      <alignment/>
      <protection/>
    </xf>
    <xf numFmtId="0" fontId="8" fillId="0" borderId="0" xfId="15" applyFont="1" applyAlignment="1">
      <alignment/>
      <protection/>
    </xf>
    <xf numFmtId="165" fontId="8" fillId="0" borderId="0" xfId="43" applyNumberFormat="1" applyFont="1" applyFill="1" applyBorder="1" applyAlignment="1" applyProtection="1">
      <alignment wrapText="1"/>
      <protection/>
    </xf>
    <xf numFmtId="167" fontId="34" fillId="0" borderId="0" xfId="43" applyNumberFormat="1" applyFont="1" applyFill="1" applyBorder="1" applyAlignment="1" applyProtection="1">
      <alignment wrapText="1"/>
      <protection/>
    </xf>
    <xf numFmtId="165" fontId="8" fillId="0" borderId="0" xfId="43" applyNumberFormat="1" applyFont="1" applyFill="1" applyBorder="1" applyAlignment="1" applyProtection="1">
      <alignment horizontal="right"/>
      <protection/>
    </xf>
    <xf numFmtId="165" fontId="8" fillId="0" borderId="0" xfId="43" applyNumberFormat="1" applyFont="1" applyFill="1" applyBorder="1" applyAlignment="1" applyProtection="1">
      <alignment/>
      <protection/>
    </xf>
    <xf numFmtId="165" fontId="8" fillId="0" borderId="0" xfId="43" applyNumberFormat="1" applyFont="1" applyFill="1" applyBorder="1" applyAlignment="1" applyProtection="1">
      <alignment horizontal="right" wrapText="1"/>
      <protection/>
    </xf>
    <xf numFmtId="0" fontId="8" fillId="0" borderId="0" xfId="15" applyFont="1" applyBorder="1" applyAlignment="1">
      <alignment/>
      <protection/>
    </xf>
    <xf numFmtId="165" fontId="3" fillId="0" borderId="14" xfId="43" applyNumberFormat="1" applyFont="1" applyFill="1" applyBorder="1" applyAlignment="1" applyProtection="1">
      <alignment wrapText="1"/>
      <protection/>
    </xf>
    <xf numFmtId="165" fontId="4" fillId="0" borderId="0" xfId="43" applyNumberFormat="1" applyFont="1" applyFill="1" applyBorder="1" applyAlignment="1" applyProtection="1">
      <alignment horizontal="center"/>
      <protection/>
    </xf>
    <xf numFmtId="165" fontId="8" fillId="0" borderId="0" xfId="43" applyNumberFormat="1" applyFont="1" applyFill="1" applyBorder="1" applyAlignment="1" applyProtection="1">
      <alignment horizontal="center"/>
      <protection/>
    </xf>
    <xf numFmtId="165" fontId="3" fillId="0" borderId="14" xfId="43" applyNumberFormat="1" applyFont="1" applyFill="1" applyBorder="1" applyAlignment="1" applyProtection="1">
      <alignment horizontal="center"/>
      <protection/>
    </xf>
    <xf numFmtId="165" fontId="3" fillId="0" borderId="0" xfId="43" applyNumberFormat="1" applyFont="1" applyFill="1" applyBorder="1" applyAlignment="1" applyProtection="1">
      <alignment horizontal="center"/>
      <protection/>
    </xf>
    <xf numFmtId="0" fontId="4" fillId="0" borderId="0" xfId="15" applyFont="1" applyBorder="1" applyAlignment="1">
      <alignment/>
      <protection/>
    </xf>
    <xf numFmtId="0" fontId="4" fillId="0" borderId="15" xfId="15" applyFont="1" applyBorder="1" applyAlignment="1">
      <alignment/>
      <protection/>
    </xf>
    <xf numFmtId="165" fontId="4" fillId="0" borderId="15" xfId="43" applyNumberFormat="1" applyFont="1" applyFill="1" applyBorder="1" applyAlignment="1" applyProtection="1">
      <alignment horizontal="center"/>
      <protection/>
    </xf>
    <xf numFmtId="165" fontId="3" fillId="0" borderId="16" xfId="43" applyNumberFormat="1" applyFont="1" applyFill="1" applyBorder="1" applyAlignment="1" applyProtection="1">
      <alignment horizontal="right"/>
      <protection/>
    </xf>
    <xf numFmtId="0" fontId="14" fillId="0" borderId="0" xfId="15" applyFont="1" applyAlignment="1">
      <alignment horizontal="right" vertical="top"/>
      <protection/>
    </xf>
    <xf numFmtId="0" fontId="6" fillId="0" borderId="0" xfId="15" applyFont="1" applyAlignment="1">
      <alignment vertical="top"/>
      <protection/>
    </xf>
    <xf numFmtId="165" fontId="6" fillId="0" borderId="0" xfId="43" applyNumberFormat="1" applyFont="1" applyFill="1" applyBorder="1" applyAlignment="1" applyProtection="1">
      <alignment horizontal="right" vertical="top"/>
      <protection/>
    </xf>
    <xf numFmtId="0" fontId="0" fillId="0" borderId="0" xfId="0" applyAlignment="1">
      <alignment vertical="top"/>
    </xf>
    <xf numFmtId="165" fontId="3" fillId="0" borderId="10" xfId="43" applyNumberFormat="1" applyFont="1" applyFill="1" applyBorder="1" applyAlignment="1" applyProtection="1">
      <alignment horizontal="right"/>
      <protection/>
    </xf>
    <xf numFmtId="0" fontId="95" fillId="0" borderId="0" xfId="15" applyFont="1" applyAlignment="1">
      <alignment/>
      <protection/>
    </xf>
    <xf numFmtId="0" fontId="36" fillId="0" borderId="0" xfId="0" applyFont="1" applyAlignment="1">
      <alignment/>
    </xf>
    <xf numFmtId="0" fontId="36" fillId="0" borderId="0" xfId="0" applyFont="1" applyAlignment="1">
      <alignment horizontal="center"/>
    </xf>
    <xf numFmtId="0" fontId="38" fillId="0" borderId="0" xfId="0" applyFont="1" applyAlignment="1">
      <alignment/>
    </xf>
    <xf numFmtId="0" fontId="38" fillId="0" borderId="0" xfId="0" applyFont="1" applyAlignment="1">
      <alignment horizontal="center"/>
    </xf>
    <xf numFmtId="0" fontId="0" fillId="0" borderId="0" xfId="0" applyAlignment="1">
      <alignment/>
    </xf>
    <xf numFmtId="0" fontId="0" fillId="0" borderId="0" xfId="0" applyAlignment="1">
      <alignment horizontal="center"/>
    </xf>
    <xf numFmtId="0" fontId="41" fillId="35" borderId="20" xfId="0" applyFont="1" applyFill="1" applyBorder="1" applyAlignment="1">
      <alignment horizontal="center" vertical="center"/>
    </xf>
    <xf numFmtId="0" fontId="41" fillId="35" borderId="21" xfId="0" applyFont="1" applyFill="1" applyBorder="1" applyAlignment="1">
      <alignment horizontal="center" wrapText="1"/>
    </xf>
    <xf numFmtId="0" fontId="41" fillId="35" borderId="21" xfId="0" applyFont="1" applyFill="1" applyBorder="1" applyAlignment="1">
      <alignment horizontal="center" vertical="center" wrapText="1"/>
    </xf>
    <xf numFmtId="0" fontId="41" fillId="35" borderId="21" xfId="0" applyFont="1" applyFill="1" applyBorder="1" applyAlignment="1">
      <alignment horizontal="center" vertical="center"/>
    </xf>
    <xf numFmtId="0" fontId="41" fillId="35" borderId="22" xfId="0" applyFont="1" applyFill="1" applyBorder="1" applyAlignment="1">
      <alignment horizontal="center" vertical="center"/>
    </xf>
    <xf numFmtId="0" fontId="41" fillId="0" borderId="23" xfId="0" applyFont="1" applyBorder="1" applyAlignment="1" quotePrefix="1">
      <alignment horizontal="left"/>
    </xf>
    <xf numFmtId="3" fontId="41" fillId="0" borderId="24" xfId="0" applyNumberFormat="1" applyFont="1" applyBorder="1" applyAlignment="1" quotePrefix="1">
      <alignment horizontal="center"/>
    </xf>
    <xf numFmtId="0" fontId="41" fillId="0" borderId="24" xfId="0" applyFont="1" applyBorder="1" applyAlignment="1" quotePrefix="1">
      <alignment horizontal="center"/>
    </xf>
    <xf numFmtId="0" fontId="96" fillId="0" borderId="25" xfId="0" applyFont="1" applyBorder="1" applyAlignment="1" quotePrefix="1">
      <alignment horizontal="right"/>
    </xf>
    <xf numFmtId="0" fontId="96" fillId="0" borderId="26" xfId="0" applyFont="1" applyBorder="1" applyAlignment="1" quotePrefix="1">
      <alignment horizontal="right"/>
    </xf>
    <xf numFmtId="0" fontId="42" fillId="0" borderId="23" xfId="0" applyFont="1" applyBorder="1" applyAlignment="1" quotePrefix="1">
      <alignment horizontal="left"/>
    </xf>
    <xf numFmtId="3" fontId="42" fillId="0" borderId="24" xfId="0" applyNumberFormat="1" applyFont="1" applyBorder="1" applyAlignment="1" quotePrefix="1">
      <alignment horizontal="center"/>
    </xf>
    <xf numFmtId="0" fontId="42" fillId="0" borderId="24" xfId="0" applyFont="1" applyBorder="1" applyAlignment="1" quotePrefix="1">
      <alignment horizontal="center"/>
    </xf>
    <xf numFmtId="0" fontId="97" fillId="0" borderId="25" xfId="0" applyFont="1" applyBorder="1" applyAlignment="1" quotePrefix="1">
      <alignment horizontal="right"/>
    </xf>
    <xf numFmtId="0" fontId="97" fillId="0" borderId="26" xfId="0" applyFont="1" applyBorder="1" applyAlignment="1" quotePrefix="1">
      <alignment horizontal="right"/>
    </xf>
    <xf numFmtId="0" fontId="41" fillId="0" borderId="27" xfId="0" applyFont="1" applyBorder="1" applyAlignment="1" quotePrefix="1">
      <alignment horizontal="left"/>
    </xf>
    <xf numFmtId="3" fontId="41" fillId="0" borderId="28" xfId="0" applyNumberFormat="1" applyFont="1" applyBorder="1" applyAlignment="1" quotePrefix="1">
      <alignment horizontal="center"/>
    </xf>
    <xf numFmtId="0" fontId="41" fillId="0" borderId="28" xfId="0" applyFont="1" applyBorder="1" applyAlignment="1" quotePrefix="1">
      <alignment horizontal="center"/>
    </xf>
    <xf numFmtId="0" fontId="42" fillId="0" borderId="29" xfId="0" applyFont="1" applyBorder="1" applyAlignment="1" quotePrefix="1">
      <alignment horizontal="left"/>
    </xf>
    <xf numFmtId="3" fontId="42" fillId="0" borderId="30" xfId="0" applyNumberFormat="1" applyFont="1" applyBorder="1" applyAlignment="1" quotePrefix="1">
      <alignment horizontal="center"/>
    </xf>
    <xf numFmtId="0" fontId="42" fillId="0" borderId="30" xfId="0" applyFont="1" applyBorder="1" applyAlignment="1" quotePrefix="1">
      <alignment horizontal="center"/>
    </xf>
    <xf numFmtId="0" fontId="42" fillId="0" borderId="31" xfId="0" applyFont="1" applyBorder="1" applyAlignment="1" quotePrefix="1">
      <alignment horizontal="left"/>
    </xf>
    <xf numFmtId="3" fontId="42" fillId="0" borderId="32" xfId="0" applyNumberFormat="1" applyFont="1" applyBorder="1" applyAlignment="1" quotePrefix="1">
      <alignment horizontal="center"/>
    </xf>
    <xf numFmtId="0" fontId="42" fillId="0" borderId="32" xfId="0" applyFont="1" applyBorder="1" applyAlignment="1" quotePrefix="1">
      <alignment horizontal="center"/>
    </xf>
    <xf numFmtId="0" fontId="97" fillId="0" borderId="33" xfId="0" applyFont="1" applyBorder="1" applyAlignment="1" quotePrefix="1">
      <alignment horizontal="right"/>
    </xf>
    <xf numFmtId="0" fontId="97" fillId="0" borderId="34" xfId="0" applyFont="1" applyBorder="1" applyAlignment="1" quotePrefix="1">
      <alignment horizontal="right"/>
    </xf>
    <xf numFmtId="0" fontId="41" fillId="0" borderId="35" xfId="0" applyFont="1" applyBorder="1" applyAlignment="1" quotePrefix="1">
      <alignment horizontal="left"/>
    </xf>
    <xf numFmtId="3" fontId="41" fillId="0" borderId="36" xfId="0" applyNumberFormat="1" applyFont="1" applyBorder="1" applyAlignment="1" quotePrefix="1">
      <alignment horizontal="center"/>
    </xf>
    <xf numFmtId="0" fontId="41" fillId="0" borderId="36" xfId="0" applyFont="1" applyBorder="1" applyAlignment="1" quotePrefix="1">
      <alignment horizontal="center"/>
    </xf>
    <xf numFmtId="0" fontId="96" fillId="0" borderId="36" xfId="0" applyFont="1" applyBorder="1" applyAlignment="1" quotePrefix="1">
      <alignment horizontal="right"/>
    </xf>
    <xf numFmtId="0" fontId="96" fillId="0" borderId="37" xfId="0" applyFont="1" applyBorder="1" applyAlignment="1" quotePrefix="1">
      <alignment horizontal="right"/>
    </xf>
    <xf numFmtId="0" fontId="41" fillId="0" borderId="29" xfId="0" applyFont="1" applyBorder="1" applyAlignment="1" quotePrefix="1">
      <alignment horizontal="left"/>
    </xf>
    <xf numFmtId="3" fontId="41" fillId="0" borderId="30" xfId="0" applyNumberFormat="1" applyFont="1" applyBorder="1" applyAlignment="1" quotePrefix="1">
      <alignment horizontal="center"/>
    </xf>
    <xf numFmtId="0" fontId="41" fillId="0" borderId="30" xfId="0" applyFont="1" applyBorder="1" applyAlignment="1" quotePrefix="1">
      <alignment horizontal="center"/>
    </xf>
    <xf numFmtId="0" fontId="96" fillId="0" borderId="38" xfId="0" applyFont="1" applyBorder="1" applyAlignment="1" quotePrefix="1">
      <alignment horizontal="right"/>
    </xf>
    <xf numFmtId="0" fontId="96" fillId="0" borderId="39" xfId="0" applyFont="1" applyBorder="1" applyAlignment="1" quotePrefix="1">
      <alignment horizontal="right"/>
    </xf>
    <xf numFmtId="0" fontId="41" fillId="0" borderId="36" xfId="0" applyFont="1" applyBorder="1" applyAlignment="1" quotePrefix="1">
      <alignment horizontal="right"/>
    </xf>
    <xf numFmtId="0" fontId="41" fillId="0" borderId="37" xfId="0" applyFont="1" applyBorder="1" applyAlignment="1" quotePrefix="1">
      <alignment horizontal="right"/>
    </xf>
    <xf numFmtId="0" fontId="42" fillId="0" borderId="27" xfId="0" applyFont="1" applyBorder="1" applyAlignment="1" quotePrefix="1">
      <alignment horizontal="left"/>
    </xf>
    <xf numFmtId="3" fontId="42" fillId="0" borderId="28" xfId="0" applyNumberFormat="1" applyFont="1" applyBorder="1" applyAlignment="1" quotePrefix="1">
      <alignment horizontal="center"/>
    </xf>
    <xf numFmtId="0" fontId="42" fillId="0" borderId="28" xfId="0" applyFont="1" applyBorder="1" applyAlignment="1" quotePrefix="1">
      <alignment horizontal="center"/>
    </xf>
    <xf numFmtId="0" fontId="42" fillId="0" borderId="28" xfId="0" applyFont="1" applyBorder="1" applyAlignment="1" quotePrefix="1">
      <alignment horizontal="left"/>
    </xf>
    <xf numFmtId="0" fontId="42" fillId="0" borderId="40" xfId="0" applyFont="1" applyBorder="1" applyAlignment="1" quotePrefix="1">
      <alignment horizontal="left"/>
    </xf>
    <xf numFmtId="3" fontId="0" fillId="0" borderId="0" xfId="0" applyNumberFormat="1" applyAlignment="1">
      <alignment/>
    </xf>
    <xf numFmtId="3" fontId="0" fillId="0" borderId="36" xfId="0" applyNumberFormat="1" applyBorder="1" applyAlignment="1">
      <alignment/>
    </xf>
    <xf numFmtId="0" fontId="96" fillId="0" borderId="36" xfId="0" applyFont="1" applyBorder="1" applyAlignment="1" quotePrefix="1">
      <alignment horizontal="left"/>
    </xf>
    <xf numFmtId="0" fontId="96" fillId="0" borderId="37" xfId="0" applyFont="1" applyBorder="1" applyAlignment="1" quotePrefix="1">
      <alignment horizontal="left"/>
    </xf>
    <xf numFmtId="3" fontId="42" fillId="0" borderId="30" xfId="0" applyNumberFormat="1" applyFont="1" applyBorder="1" applyAlignment="1" quotePrefix="1">
      <alignment/>
    </xf>
    <xf numFmtId="0" fontId="97" fillId="0" borderId="38" xfId="0" applyFont="1" applyBorder="1" applyAlignment="1" quotePrefix="1">
      <alignment horizontal="left"/>
    </xf>
    <xf numFmtId="0" fontId="97" fillId="0" borderId="39" xfId="0" applyFont="1" applyBorder="1" applyAlignment="1" quotePrefix="1">
      <alignment horizontal="left"/>
    </xf>
    <xf numFmtId="3" fontId="42" fillId="0" borderId="24" xfId="0" applyNumberFormat="1" applyFont="1" applyBorder="1" applyAlignment="1" quotePrefix="1">
      <alignment/>
    </xf>
    <xf numFmtId="0" fontId="97" fillId="0" borderId="25" xfId="0" applyFont="1" applyBorder="1" applyAlignment="1" quotePrefix="1">
      <alignment horizontal="left"/>
    </xf>
    <xf numFmtId="0" fontId="97" fillId="0" borderId="26" xfId="0" applyFont="1" applyBorder="1" applyAlignment="1" quotePrefix="1">
      <alignment horizontal="left"/>
    </xf>
    <xf numFmtId="172" fontId="97" fillId="0" borderId="25" xfId="43" applyNumberFormat="1" applyFont="1" applyBorder="1" applyAlignment="1" quotePrefix="1">
      <alignment horizontal="left"/>
    </xf>
    <xf numFmtId="43" fontId="97" fillId="0" borderId="25" xfId="43" applyFont="1" applyBorder="1" applyAlignment="1" quotePrefix="1">
      <alignment horizontal="left"/>
    </xf>
    <xf numFmtId="43" fontId="97" fillId="0" borderId="26" xfId="43" applyFont="1" applyBorder="1" applyAlignment="1" quotePrefix="1">
      <alignment horizontal="right"/>
    </xf>
    <xf numFmtId="0" fontId="42" fillId="0" borderId="41" xfId="0" applyFont="1" applyBorder="1" applyAlignment="1" quotePrefix="1">
      <alignment horizontal="left"/>
    </xf>
    <xf numFmtId="3" fontId="42" fillId="0" borderId="42" xfId="0" applyNumberFormat="1" applyFont="1" applyBorder="1" applyAlignment="1" quotePrefix="1">
      <alignment/>
    </xf>
    <xf numFmtId="0" fontId="42" fillId="0" borderId="42" xfId="0" applyFont="1" applyBorder="1" applyAlignment="1" quotePrefix="1">
      <alignment horizontal="center"/>
    </xf>
    <xf numFmtId="0" fontId="97" fillId="0" borderId="43" xfId="0" applyFont="1" applyBorder="1" applyAlignment="1" quotePrefix="1">
      <alignment horizontal="left"/>
    </xf>
    <xf numFmtId="0" fontId="97" fillId="0" borderId="44" xfId="0" applyFont="1" applyBorder="1" applyAlignment="1" quotePrefix="1">
      <alignment horizontal="left"/>
    </xf>
    <xf numFmtId="0" fontId="43" fillId="0" borderId="0" xfId="0" applyFont="1" applyAlignment="1">
      <alignment/>
    </xf>
    <xf numFmtId="0" fontId="43" fillId="0" borderId="0" xfId="0" applyFont="1" applyAlignment="1">
      <alignment/>
    </xf>
    <xf numFmtId="0" fontId="43" fillId="0" borderId="0" xfId="0" applyFont="1" applyAlignment="1">
      <alignment horizontal="center"/>
    </xf>
    <xf numFmtId="0" fontId="45" fillId="0" borderId="0" xfId="0" applyFont="1" applyAlignment="1">
      <alignment/>
    </xf>
    <xf numFmtId="3" fontId="45" fillId="0" borderId="0" xfId="0" applyNumberFormat="1" applyFont="1" applyAlignment="1">
      <alignment/>
    </xf>
    <xf numFmtId="0" fontId="45" fillId="0" borderId="0" xfId="0" applyFont="1" applyAlignment="1">
      <alignment/>
    </xf>
    <xf numFmtId="3" fontId="98" fillId="0" borderId="36" xfId="0" applyNumberFormat="1" applyFont="1" applyBorder="1" applyAlignment="1">
      <alignment/>
    </xf>
    <xf numFmtId="0" fontId="99" fillId="0" borderId="0" xfId="0" applyFont="1" applyAlignment="1">
      <alignment/>
    </xf>
    <xf numFmtId="0" fontId="100" fillId="0" borderId="0" xfId="0" applyFont="1" applyAlignment="1">
      <alignment/>
    </xf>
    <xf numFmtId="0" fontId="101" fillId="35" borderId="45" xfId="0" applyFont="1" applyFill="1" applyBorder="1" applyAlignment="1">
      <alignment horizontal="center" vertical="center" wrapText="1"/>
    </xf>
    <xf numFmtId="0" fontId="101" fillId="35" borderId="46" xfId="0" applyFont="1" applyFill="1" applyBorder="1" applyAlignment="1">
      <alignment horizontal="center" vertical="center" wrapText="1"/>
    </xf>
    <xf numFmtId="0" fontId="97" fillId="35" borderId="35" xfId="0" applyFont="1" applyFill="1" applyBorder="1" applyAlignment="1">
      <alignment horizontal="center" vertical="center"/>
    </xf>
    <xf numFmtId="0" fontId="97" fillId="35" borderId="36" xfId="0" applyFont="1" applyFill="1" applyBorder="1" applyAlignment="1">
      <alignment horizontal="center" vertical="center"/>
    </xf>
    <xf numFmtId="0" fontId="97" fillId="35" borderId="37" xfId="0" applyFont="1" applyFill="1" applyBorder="1" applyAlignment="1">
      <alignment horizontal="center" vertical="center"/>
    </xf>
    <xf numFmtId="0" fontId="97" fillId="35" borderId="20" xfId="0" applyFont="1" applyFill="1" applyBorder="1" applyAlignment="1">
      <alignment horizontal="center" vertical="center"/>
    </xf>
    <xf numFmtId="0" fontId="97" fillId="35" borderId="21" xfId="0" applyFont="1" applyFill="1" applyBorder="1" applyAlignment="1">
      <alignment horizontal="center" vertical="center"/>
    </xf>
    <xf numFmtId="0" fontId="97" fillId="35" borderId="22" xfId="0" applyFont="1" applyFill="1" applyBorder="1" applyAlignment="1">
      <alignment horizontal="center" vertical="center"/>
    </xf>
    <xf numFmtId="0" fontId="102" fillId="0" borderId="23" xfId="0" applyFont="1" applyBorder="1" applyAlignment="1" quotePrefix="1">
      <alignment horizontal="left" wrapText="1"/>
    </xf>
    <xf numFmtId="0" fontId="96" fillId="0" borderId="24" xfId="0" applyFont="1" applyBorder="1" applyAlignment="1" quotePrefix="1">
      <alignment horizontal="left"/>
    </xf>
    <xf numFmtId="0" fontId="96" fillId="0" borderId="24" xfId="0" applyFont="1" applyBorder="1" applyAlignment="1" quotePrefix="1">
      <alignment horizontal="right"/>
    </xf>
    <xf numFmtId="0" fontId="96" fillId="0" borderId="47" xfId="0" applyFont="1" applyBorder="1" applyAlignment="1" quotePrefix="1">
      <alignment horizontal="right"/>
    </xf>
    <xf numFmtId="0" fontId="97" fillId="0" borderId="23" xfId="0" applyFont="1" applyBorder="1" applyAlignment="1" quotePrefix="1">
      <alignment horizontal="left" wrapText="1"/>
    </xf>
    <xf numFmtId="0" fontId="97" fillId="0" borderId="24" xfId="0" applyFont="1" applyBorder="1" applyAlignment="1" quotePrefix="1">
      <alignment horizontal="left"/>
    </xf>
    <xf numFmtId="0" fontId="97" fillId="0" borderId="24" xfId="0" applyFont="1" applyBorder="1" applyAlignment="1" quotePrefix="1">
      <alignment horizontal="right"/>
    </xf>
    <xf numFmtId="0" fontId="97" fillId="0" borderId="47" xfId="0" applyFont="1" applyBorder="1" applyAlignment="1" quotePrefix="1">
      <alignment horizontal="right"/>
    </xf>
    <xf numFmtId="0" fontId="102" fillId="0" borderId="41" xfId="0" applyFont="1" applyBorder="1" applyAlignment="1" quotePrefix="1">
      <alignment horizontal="left" wrapText="1"/>
    </xf>
    <xf numFmtId="0" fontId="96" fillId="0" borderId="42" xfId="0" applyFont="1" applyBorder="1" applyAlignment="1" quotePrefix="1">
      <alignment horizontal="left"/>
    </xf>
    <xf numFmtId="0" fontId="96" fillId="0" borderId="42" xfId="0" applyFont="1" applyBorder="1" applyAlignment="1" quotePrefix="1">
      <alignment horizontal="right"/>
    </xf>
    <xf numFmtId="0" fontId="96" fillId="0" borderId="48" xfId="0" applyFont="1" applyBorder="1" applyAlignment="1" quotePrefix="1">
      <alignment horizontal="right"/>
    </xf>
    <xf numFmtId="0" fontId="103" fillId="0" borderId="0" xfId="0" applyFont="1" applyAlignment="1">
      <alignment/>
    </xf>
    <xf numFmtId="0" fontId="104" fillId="0" borderId="0" xfId="0" applyFont="1" applyAlignment="1">
      <alignment/>
    </xf>
    <xf numFmtId="0" fontId="0" fillId="0" borderId="0" xfId="0" applyAlignment="1">
      <alignment horizontal="center" vertical="center"/>
    </xf>
    <xf numFmtId="0" fontId="105" fillId="35" borderId="49" xfId="0" applyFont="1" applyFill="1" applyBorder="1" applyAlignment="1">
      <alignment horizontal="center" vertical="center"/>
    </xf>
    <xf numFmtId="0" fontId="105" fillId="35" borderId="50" xfId="0" applyFont="1" applyFill="1" applyBorder="1" applyAlignment="1">
      <alignment horizontal="center" vertical="center"/>
    </xf>
    <xf numFmtId="0" fontId="0" fillId="35" borderId="51" xfId="0" applyFill="1" applyBorder="1" applyAlignment="1">
      <alignment horizontal="center" vertical="center"/>
    </xf>
    <xf numFmtId="0" fontId="97" fillId="35" borderId="52" xfId="0" applyFont="1" applyFill="1" applyBorder="1" applyAlignment="1">
      <alignment horizontal="center" vertical="center"/>
    </xf>
    <xf numFmtId="0" fontId="97" fillId="35" borderId="53" xfId="0" applyFont="1" applyFill="1" applyBorder="1" applyAlignment="1">
      <alignment horizontal="center" vertical="center"/>
    </xf>
    <xf numFmtId="0" fontId="97" fillId="0" borderId="54" xfId="0" applyFont="1" applyBorder="1" applyAlignment="1" quotePrefix="1">
      <alignment horizontal="center" vertical="center"/>
    </xf>
    <xf numFmtId="0" fontId="106" fillId="0" borderId="54" xfId="0" applyFont="1" applyBorder="1" applyAlignment="1" quotePrefix="1">
      <alignment horizontal="center"/>
    </xf>
    <xf numFmtId="0" fontId="97" fillId="0" borderId="54" xfId="0" applyFont="1" applyBorder="1" applyAlignment="1" quotePrefix="1">
      <alignment horizontal="right"/>
    </xf>
    <xf numFmtId="3" fontId="98" fillId="0" borderId="54" xfId="0" applyNumberFormat="1" applyFont="1" applyBorder="1" applyAlignment="1">
      <alignment/>
    </xf>
    <xf numFmtId="3" fontId="98" fillId="0" borderId="55" xfId="0" applyNumberFormat="1" applyFont="1" applyBorder="1" applyAlignment="1">
      <alignment/>
    </xf>
    <xf numFmtId="0" fontId="96" fillId="0" borderId="35" xfId="0" applyFont="1" applyBorder="1" applyAlignment="1" quotePrefix="1">
      <alignment horizontal="left"/>
    </xf>
    <xf numFmtId="0" fontId="97" fillId="0" borderId="36" xfId="0" applyFont="1" applyBorder="1" applyAlignment="1" quotePrefix="1">
      <alignment horizontal="center" vertical="center"/>
    </xf>
    <xf numFmtId="0" fontId="106" fillId="0" borderId="36" xfId="0" applyFont="1" applyBorder="1" applyAlignment="1" quotePrefix="1">
      <alignment horizontal="center"/>
    </xf>
    <xf numFmtId="0" fontId="97" fillId="0" borderId="36" xfId="0" applyFont="1" applyBorder="1" applyAlignment="1" quotePrefix="1">
      <alignment horizontal="right"/>
    </xf>
    <xf numFmtId="3" fontId="98" fillId="0" borderId="37" xfId="0" applyNumberFormat="1" applyFont="1" applyBorder="1" applyAlignment="1">
      <alignment/>
    </xf>
    <xf numFmtId="0" fontId="96" fillId="0" borderId="56" xfId="0" applyFont="1" applyBorder="1" applyAlignment="1" quotePrefix="1">
      <alignment horizontal="left"/>
    </xf>
    <xf numFmtId="0" fontId="97" fillId="0" borderId="57" xfId="0" applyFont="1" applyBorder="1" applyAlignment="1" quotePrefix="1">
      <alignment horizontal="center" vertical="center"/>
    </xf>
    <xf numFmtId="0" fontId="106" fillId="0" borderId="57" xfId="0" applyFont="1" applyBorder="1" applyAlignment="1" quotePrefix="1">
      <alignment horizontal="center"/>
    </xf>
    <xf numFmtId="3" fontId="98" fillId="0" borderId="57" xfId="0" applyNumberFormat="1" applyFont="1" applyBorder="1" applyAlignment="1">
      <alignment/>
    </xf>
    <xf numFmtId="3" fontId="98" fillId="0" borderId="58" xfId="0" applyNumberFormat="1" applyFont="1" applyBorder="1" applyAlignment="1">
      <alignment/>
    </xf>
    <xf numFmtId="0" fontId="96" fillId="0" borderId="59" xfId="0" applyFont="1" applyBorder="1" applyAlignment="1" quotePrefix="1">
      <alignment horizontal="left"/>
    </xf>
    <xf numFmtId="0" fontId="44" fillId="0" borderId="0" xfId="0" applyFont="1" applyAlignment="1">
      <alignment horizontal="center"/>
    </xf>
    <xf numFmtId="0" fontId="38" fillId="0" borderId="0" xfId="0" applyFont="1" applyAlignment="1">
      <alignment horizontal="center"/>
    </xf>
    <xf numFmtId="0" fontId="35" fillId="0" borderId="0" xfId="0" applyFont="1" applyAlignment="1">
      <alignment/>
    </xf>
    <xf numFmtId="0" fontId="37" fillId="0" borderId="0" xfId="0" applyFont="1" applyAlignment="1">
      <alignment horizontal="center"/>
    </xf>
    <xf numFmtId="0" fontId="39" fillId="0" borderId="0" xfId="0" applyFont="1" applyAlignment="1">
      <alignment horizontal="center" vertical="center"/>
    </xf>
    <xf numFmtId="0" fontId="40" fillId="0" borderId="0" xfId="0" applyFont="1" applyAlignment="1">
      <alignment horizontal="center" vertical="center"/>
    </xf>
    <xf numFmtId="3" fontId="46" fillId="0" borderId="0" xfId="0" applyNumberFormat="1" applyFont="1" applyBorder="1" applyAlignment="1">
      <alignment horizontal="center"/>
    </xf>
    <xf numFmtId="3" fontId="45" fillId="0" borderId="0" xfId="0" applyNumberFormat="1" applyFont="1" applyBorder="1" applyAlignment="1">
      <alignment horizontal="center"/>
    </xf>
    <xf numFmtId="0" fontId="107" fillId="0" borderId="0" xfId="0" applyFont="1" applyAlignment="1">
      <alignment/>
    </xf>
    <xf numFmtId="0" fontId="99" fillId="0" borderId="0" xfId="0" applyFont="1" applyAlignment="1">
      <alignment/>
    </xf>
    <xf numFmtId="0" fontId="108" fillId="0" borderId="0" xfId="0" applyFont="1" applyAlignment="1">
      <alignment horizontal="center" vertical="center"/>
    </xf>
    <xf numFmtId="0" fontId="109" fillId="0" borderId="0" xfId="0" applyFont="1" applyAlignment="1">
      <alignment horizontal="center" vertical="center"/>
    </xf>
    <xf numFmtId="0" fontId="105" fillId="35" borderId="51" xfId="0" applyFont="1" applyFill="1" applyBorder="1" applyAlignment="1">
      <alignment horizontal="center" vertical="center"/>
    </xf>
    <xf numFmtId="0" fontId="105" fillId="35" borderId="60" xfId="0" applyFont="1" applyFill="1" applyBorder="1" applyAlignment="1">
      <alignment horizontal="center" vertical="center"/>
    </xf>
    <xf numFmtId="0" fontId="105" fillId="35" borderId="61" xfId="0" applyFont="1" applyFill="1" applyBorder="1" applyAlignment="1">
      <alignment horizontal="center" vertical="center"/>
    </xf>
    <xf numFmtId="0" fontId="105" fillId="35" borderId="62" xfId="0" applyFont="1" applyFill="1" applyBorder="1" applyAlignment="1">
      <alignment horizontal="center" vertical="center"/>
    </xf>
    <xf numFmtId="0" fontId="105" fillId="35" borderId="61" xfId="0" applyFont="1" applyFill="1" applyBorder="1" applyAlignment="1">
      <alignment horizontal="center" vertical="center" wrapText="1"/>
    </xf>
    <xf numFmtId="0" fontId="105" fillId="35" borderId="63" xfId="0" applyFont="1" applyFill="1" applyBorder="1" applyAlignment="1">
      <alignment horizontal="center" vertical="center" wrapText="1"/>
    </xf>
    <xf numFmtId="0" fontId="105" fillId="35" borderId="52" xfId="0" applyFont="1" applyFill="1" applyBorder="1" applyAlignment="1">
      <alignment horizontal="center" vertical="center" wrapText="1"/>
    </xf>
    <xf numFmtId="0" fontId="105" fillId="35" borderId="64" xfId="0" applyFont="1" applyFill="1" applyBorder="1" applyAlignment="1">
      <alignment horizontal="center" vertical="center" wrapText="1"/>
    </xf>
    <xf numFmtId="0" fontId="101" fillId="35" borderId="65" xfId="0" applyFont="1" applyFill="1" applyBorder="1" applyAlignment="1">
      <alignment horizontal="center" vertical="center" wrapText="1"/>
    </xf>
    <xf numFmtId="0" fontId="101" fillId="35" borderId="66" xfId="0" applyFont="1" applyFill="1" applyBorder="1" applyAlignment="1">
      <alignment horizontal="center" vertical="center" wrapText="1"/>
    </xf>
    <xf numFmtId="0" fontId="110" fillId="0" borderId="0" xfId="0" applyFont="1" applyAlignment="1">
      <alignment horizontal="center"/>
    </xf>
    <xf numFmtId="0" fontId="111" fillId="0" borderId="0" xfId="0" applyFont="1" applyAlignment="1">
      <alignment horizontal="center"/>
    </xf>
    <xf numFmtId="0" fontId="112" fillId="0" borderId="0" xfId="0" applyFont="1" applyAlignment="1">
      <alignment horizontal="center"/>
    </xf>
    <xf numFmtId="0" fontId="101" fillId="35" borderId="51" xfId="0" applyFont="1" applyFill="1" applyBorder="1" applyAlignment="1">
      <alignment horizontal="center" vertical="center" wrapText="1"/>
    </xf>
    <xf numFmtId="0" fontId="101" fillId="35" borderId="67" xfId="0" applyFont="1" applyFill="1" applyBorder="1" applyAlignment="1">
      <alignment horizontal="center" vertical="center" wrapText="1"/>
    </xf>
    <xf numFmtId="0" fontId="101" fillId="35" borderId="52" xfId="0" applyFont="1" applyFill="1" applyBorder="1" applyAlignment="1">
      <alignment horizontal="center" vertical="center" wrapText="1"/>
    </xf>
    <xf numFmtId="0" fontId="101" fillId="35" borderId="45" xfId="0" applyFont="1" applyFill="1" applyBorder="1" applyAlignment="1">
      <alignment horizontal="center" vertical="center" wrapText="1"/>
    </xf>
    <xf numFmtId="164" fontId="6" fillId="0" borderId="0" xfId="43" applyNumberFormat="1" applyFont="1" applyFill="1" applyBorder="1" applyAlignment="1" applyProtection="1">
      <alignment horizontal="center"/>
      <protection/>
    </xf>
    <xf numFmtId="0" fontId="5" fillId="33" borderId="0" xfId="15" applyFont="1" applyFill="1" applyAlignment="1">
      <alignment horizontal="left" wrapText="1"/>
      <protection/>
    </xf>
    <xf numFmtId="0" fontId="5" fillId="0" borderId="0" xfId="15" applyFont="1" applyBorder="1" applyAlignment="1">
      <alignment horizontal="justify"/>
      <protection/>
    </xf>
    <xf numFmtId="0" fontId="6" fillId="0" borderId="0" xfId="0" applyFont="1" applyFill="1" applyBorder="1" applyAlignment="1">
      <alignment horizontal="center"/>
    </xf>
    <xf numFmtId="0" fontId="5" fillId="0" borderId="0" xfId="0" applyFont="1" applyBorder="1" applyAlignment="1">
      <alignment horizontal="left"/>
    </xf>
    <xf numFmtId="0" fontId="5" fillId="0" borderId="0" xfId="58" applyFont="1" applyFill="1" applyBorder="1" applyAlignment="1">
      <alignment horizontal="left"/>
      <protection/>
    </xf>
    <xf numFmtId="165" fontId="12" fillId="0" borderId="0" xfId="43" applyNumberFormat="1" applyFont="1" applyFill="1" applyBorder="1" applyAlignment="1" applyProtection="1">
      <alignment horizontal="center"/>
      <protection/>
    </xf>
    <xf numFmtId="164" fontId="6" fillId="0" borderId="0" xfId="15" applyNumberFormat="1" applyFont="1" applyBorder="1" applyAlignment="1">
      <alignment horizontal="center"/>
      <protection/>
    </xf>
    <xf numFmtId="0" fontId="6" fillId="0" borderId="0" xfId="15" applyFont="1" applyFill="1" applyBorder="1" applyAlignment="1">
      <alignment horizontal="left" wrapText="1"/>
      <protection/>
    </xf>
    <xf numFmtId="0" fontId="6" fillId="0" borderId="0" xfId="15" applyFont="1" applyFill="1" applyBorder="1" applyAlignment="1">
      <alignment horizontal="justify" wrapText="1"/>
      <protection/>
    </xf>
    <xf numFmtId="0" fontId="5" fillId="0" borderId="0" xfId="15" applyFont="1" applyFill="1" applyBorder="1" applyAlignment="1">
      <alignment horizontal="justify" wrapText="1"/>
      <protection/>
    </xf>
    <xf numFmtId="0" fontId="12" fillId="0" borderId="0" xfId="15" applyFont="1" applyFill="1" applyAlignment="1">
      <alignment horizontal="justify" wrapText="1"/>
      <protection/>
    </xf>
    <xf numFmtId="0" fontId="5" fillId="0" borderId="0" xfId="15" applyFont="1" applyFill="1" applyBorder="1" applyAlignment="1">
      <alignment horizontal="left" wrapText="1"/>
      <protection/>
    </xf>
    <xf numFmtId="0" fontId="5" fillId="0" borderId="0" xfId="15" applyFont="1" applyAlignment="1">
      <alignment horizontal="left" wrapText="1"/>
      <protection/>
    </xf>
    <xf numFmtId="165" fontId="6" fillId="0" borderId="10" xfId="15" applyNumberFormat="1" applyFont="1" applyFill="1" applyBorder="1" applyAlignment="1">
      <alignment horizontal="center"/>
      <protection/>
    </xf>
    <xf numFmtId="0" fontId="6" fillId="0" borderId="10" xfId="15" applyFont="1" applyFill="1" applyBorder="1" applyAlignment="1">
      <alignment horizontal="center"/>
      <protection/>
    </xf>
    <xf numFmtId="165" fontId="6" fillId="0" borderId="10" xfId="43" applyNumberFormat="1" applyFont="1" applyFill="1" applyBorder="1" applyAlignment="1" applyProtection="1">
      <alignment horizontal="center"/>
      <protection/>
    </xf>
    <xf numFmtId="0" fontId="6" fillId="0" borderId="0" xfId="15" applyFont="1" applyAlignment="1">
      <alignment horizontal="left" wrapText="1"/>
      <protection/>
    </xf>
    <xf numFmtId="0" fontId="14" fillId="0" borderId="0" xfId="15" applyFont="1" applyFill="1" applyBorder="1" applyAlignment="1">
      <alignment horizontal="justify" wrapText="1"/>
      <protection/>
    </xf>
    <xf numFmtId="0" fontId="6" fillId="0" borderId="10" xfId="15" applyFont="1" applyBorder="1" applyAlignment="1">
      <alignment horizontal="center"/>
      <protection/>
    </xf>
    <xf numFmtId="0" fontId="5" fillId="0" borderId="0" xfId="15" applyFont="1" applyAlignment="1">
      <alignment horizontal="left"/>
      <protection/>
    </xf>
    <xf numFmtId="0" fontId="6" fillId="0" borderId="14" xfId="15" applyFont="1" applyBorder="1" applyAlignment="1">
      <alignment horizontal="center"/>
      <protection/>
    </xf>
    <xf numFmtId="0" fontId="6" fillId="0" borderId="0" xfId="15" applyFont="1" applyAlignment="1">
      <alignment horizontal="left"/>
      <protection/>
    </xf>
    <xf numFmtId="0" fontId="6" fillId="0" borderId="0" xfId="15" applyFont="1" applyBorder="1" applyAlignment="1">
      <alignment horizontal="justify"/>
      <protection/>
    </xf>
    <xf numFmtId="0" fontId="19" fillId="0" borderId="10" xfId="15" applyFont="1" applyFill="1" applyBorder="1" applyAlignment="1">
      <alignment horizontal="center"/>
      <protection/>
    </xf>
    <xf numFmtId="165" fontId="19" fillId="0" borderId="10" xfId="43" applyNumberFormat="1" applyFont="1" applyFill="1" applyBorder="1" applyAlignment="1" applyProtection="1" quotePrefix="1">
      <alignment horizontal="center"/>
      <protection/>
    </xf>
    <xf numFmtId="165" fontId="19" fillId="0" borderId="10" xfId="43" applyNumberFormat="1" applyFont="1" applyFill="1" applyBorder="1" applyAlignment="1" applyProtection="1">
      <alignment horizontal="center"/>
      <protection/>
    </xf>
    <xf numFmtId="0" fontId="6" fillId="0" borderId="0" xfId="15" applyFont="1" applyBorder="1" applyAlignment="1" quotePrefix="1">
      <alignment horizontal="justify"/>
      <protection/>
    </xf>
    <xf numFmtId="0" fontId="16" fillId="0" borderId="0" xfId="15" applyFont="1" applyBorder="1" applyAlignment="1">
      <alignment horizontal="justify"/>
      <protection/>
    </xf>
    <xf numFmtId="0" fontId="6" fillId="0" borderId="0" xfId="15" applyFont="1" applyFill="1" applyBorder="1" applyAlignment="1">
      <alignment horizontal="justify"/>
      <protection/>
    </xf>
    <xf numFmtId="0" fontId="5" fillId="0" borderId="0" xfId="15" applyFont="1" applyFill="1" applyBorder="1" applyAlignment="1">
      <alignment horizontal="justify"/>
      <protection/>
    </xf>
    <xf numFmtId="0" fontId="6" fillId="0" borderId="0" xfId="15" applyFont="1" applyBorder="1" applyAlignment="1">
      <alignment horizontal="justify" wrapText="1"/>
      <protection/>
    </xf>
    <xf numFmtId="0" fontId="5" fillId="0" borderId="0" xfId="15" applyFont="1" applyBorder="1" applyAlignment="1">
      <alignment horizontal="justify" wrapText="1"/>
      <protection/>
    </xf>
    <xf numFmtId="0" fontId="5" fillId="0" borderId="0" xfId="15" applyFont="1" applyBorder="1" applyAlignment="1" quotePrefix="1">
      <alignment horizontal="justify"/>
      <protection/>
    </xf>
    <xf numFmtId="165" fontId="9" fillId="0" borderId="0" xfId="43" applyNumberFormat="1" applyFont="1" applyFill="1" applyBorder="1" applyAlignment="1" applyProtection="1">
      <alignment horizontal="right" wrapText="1"/>
      <protection/>
    </xf>
    <xf numFmtId="0" fontId="5" fillId="36" borderId="0" xfId="57" applyFont="1" applyFill="1" applyBorder="1" applyAlignment="1">
      <alignment horizontal="justify" wrapText="1"/>
      <protection/>
    </xf>
    <xf numFmtId="0" fontId="5" fillId="37" borderId="0" xfId="57" applyFont="1" applyFill="1" applyBorder="1" applyAlignment="1">
      <alignment horizontal="justify" wrapText="1"/>
      <protection/>
    </xf>
    <xf numFmtId="0" fontId="5" fillId="36" borderId="0" xfId="57" applyFont="1" applyFill="1" applyBorder="1" applyAlignment="1" quotePrefix="1">
      <alignment horizontal="justify" wrapText="1"/>
      <protection/>
    </xf>
    <xf numFmtId="0" fontId="6" fillId="0" borderId="18" xfId="15" applyFont="1" applyFill="1" applyBorder="1" applyAlignment="1">
      <alignment horizontal="center" vertical="center" wrapText="1"/>
      <protection/>
    </xf>
    <xf numFmtId="172" fontId="97" fillId="0" borderId="36" xfId="43" applyNumberFormat="1" applyFont="1" applyBorder="1" applyAlignment="1">
      <alignment horizontal="right"/>
    </xf>
    <xf numFmtId="172" fontId="97" fillId="0" borderId="36" xfId="43" applyNumberFormat="1" applyFont="1" applyBorder="1" applyAlignment="1" quotePrefix="1">
      <alignment horizontal="right"/>
    </xf>
  </cellXfs>
  <cellStyles count="51">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uditor's Report HSC 2005-in" xfId="56"/>
    <cellStyle name="Normal_baocaotaichinhvinasun2007"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MrLinh\NAM%202011\BCTC\QUI%201_2011\TMBCTC%20Q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IA"/>
      <sheetName val="MUCLUC"/>
      <sheetName val="BCGD (2)"/>
      <sheetName val="bckt (2)"/>
      <sheetName val="CDKT "/>
      <sheetName val="KQKD"/>
      <sheetName val="LCTTTT"/>
      <sheetName val="TM"/>
      <sheetName val="taisanhuuhinh"/>
      <sheetName val="Von"/>
      <sheetName val="BTDC"/>
      <sheetName val="LCTTGT"/>
    </sheetNames>
    <sheetDataSet>
      <sheetData sheetId="5">
        <row r="54">
          <cell r="I54">
            <v>6962371104</v>
          </cell>
          <cell r="K54">
            <v>5900375234</v>
          </cell>
        </row>
        <row r="55">
          <cell r="I55">
            <v>27961589397</v>
          </cell>
          <cell r="K55">
            <v>24995536491</v>
          </cell>
        </row>
        <row r="56">
          <cell r="I56">
            <v>-20999218293</v>
          </cell>
          <cell r="K56">
            <v>-19095161257</v>
          </cell>
        </row>
        <row r="118">
          <cell r="I118">
            <v>70529919386</v>
          </cell>
          <cell r="K118">
            <v>71771038324.5325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18"/>
  <sheetViews>
    <sheetView tabSelected="1" zoomScalePageLayoutView="0" workbookViewId="0" topLeftCell="A1">
      <selection activeCell="A2" sqref="A2"/>
    </sheetView>
  </sheetViews>
  <sheetFormatPr defaultColWidth="9.140625" defaultRowHeight="15"/>
  <cols>
    <col min="1" max="1" width="43.57421875" style="0" customWidth="1"/>
    <col min="2" max="2" width="6.140625" style="369" bestFit="1" customWidth="1"/>
    <col min="3" max="3" width="7.28125" style="370" bestFit="1" customWidth="1"/>
    <col min="4" max="4" width="17.421875" style="0" customWidth="1"/>
    <col min="5" max="5" width="17.57421875" style="0" customWidth="1"/>
  </cols>
  <sheetData>
    <row r="1" spans="1:5" ht="3.75" customHeight="1">
      <c r="A1" s="487"/>
      <c r="B1" s="487"/>
      <c r="C1" s="487"/>
      <c r="D1" s="487"/>
      <c r="E1" s="487"/>
    </row>
    <row r="2" spans="1:5" ht="15">
      <c r="A2" s="365" t="s">
        <v>680</v>
      </c>
      <c r="B2" s="365"/>
      <c r="C2" s="366"/>
      <c r="D2" s="488" t="s">
        <v>681</v>
      </c>
      <c r="E2" s="488"/>
    </row>
    <row r="3" spans="1:5" ht="15">
      <c r="A3" s="367" t="s">
        <v>682</v>
      </c>
      <c r="B3" s="367"/>
      <c r="C3" s="368"/>
      <c r="D3" s="488" t="s">
        <v>683</v>
      </c>
      <c r="E3" s="488"/>
    </row>
    <row r="4" spans="4:5" ht="15">
      <c r="D4" s="488" t="s">
        <v>684</v>
      </c>
      <c r="E4" s="488"/>
    </row>
    <row r="5" spans="1:5" ht="30" customHeight="1">
      <c r="A5" s="489" t="s">
        <v>685</v>
      </c>
      <c r="B5" s="489"/>
      <c r="C5" s="489"/>
      <c r="D5" s="489"/>
      <c r="E5" s="489"/>
    </row>
    <row r="6" spans="1:5" ht="15">
      <c r="A6" s="490" t="s">
        <v>686</v>
      </c>
      <c r="B6" s="490"/>
      <c r="C6" s="490"/>
      <c r="D6" s="490"/>
      <c r="E6" s="490"/>
    </row>
    <row r="7" ht="15.75" thickBot="1"/>
    <row r="8" spans="1:5" ht="26.25">
      <c r="A8" s="371" t="s">
        <v>687</v>
      </c>
      <c r="B8" s="372" t="s">
        <v>688</v>
      </c>
      <c r="C8" s="373" t="s">
        <v>689</v>
      </c>
      <c r="D8" s="374" t="s">
        <v>690</v>
      </c>
      <c r="E8" s="375" t="s">
        <v>691</v>
      </c>
    </row>
    <row r="9" spans="1:5" ht="15">
      <c r="A9" s="376" t="s">
        <v>692</v>
      </c>
      <c r="B9" s="377" t="s">
        <v>693</v>
      </c>
      <c r="C9" s="378" t="s">
        <v>694</v>
      </c>
      <c r="D9" s="379" t="s">
        <v>695</v>
      </c>
      <c r="E9" s="380" t="s">
        <v>696</v>
      </c>
    </row>
    <row r="10" spans="1:5" ht="15">
      <c r="A10" s="376" t="s">
        <v>697</v>
      </c>
      <c r="B10" s="377" t="s">
        <v>698</v>
      </c>
      <c r="C10" s="378" t="s">
        <v>694</v>
      </c>
      <c r="D10" s="379" t="s">
        <v>699</v>
      </c>
      <c r="E10" s="380" t="s">
        <v>700</v>
      </c>
    </row>
    <row r="11" spans="1:5" ht="15">
      <c r="A11" s="381" t="s">
        <v>701</v>
      </c>
      <c r="B11" s="382" t="s">
        <v>702</v>
      </c>
      <c r="C11" s="383" t="s">
        <v>703</v>
      </c>
      <c r="D11" s="384" t="s">
        <v>699</v>
      </c>
      <c r="E11" s="385" t="s">
        <v>700</v>
      </c>
    </row>
    <row r="12" spans="1:5" ht="15">
      <c r="A12" s="381" t="s">
        <v>704</v>
      </c>
      <c r="B12" s="382" t="s">
        <v>705</v>
      </c>
      <c r="C12" s="383" t="s">
        <v>694</v>
      </c>
      <c r="D12" s="384" t="s">
        <v>706</v>
      </c>
      <c r="E12" s="385" t="s">
        <v>706</v>
      </c>
    </row>
    <row r="13" spans="1:5" ht="15">
      <c r="A13" s="376" t="s">
        <v>707</v>
      </c>
      <c r="B13" s="377" t="s">
        <v>708</v>
      </c>
      <c r="C13" s="378" t="s">
        <v>709</v>
      </c>
      <c r="D13" s="379" t="s">
        <v>710</v>
      </c>
      <c r="E13" s="380" t="s">
        <v>711</v>
      </c>
    </row>
    <row r="14" spans="1:5" ht="15">
      <c r="A14" s="381" t="s">
        <v>712</v>
      </c>
      <c r="B14" s="382" t="s">
        <v>713</v>
      </c>
      <c r="C14" s="383" t="s">
        <v>694</v>
      </c>
      <c r="D14" s="384" t="s">
        <v>710</v>
      </c>
      <c r="E14" s="385" t="s">
        <v>711</v>
      </c>
    </row>
    <row r="15" spans="1:5" ht="15">
      <c r="A15" s="381" t="s">
        <v>714</v>
      </c>
      <c r="B15" s="382" t="s">
        <v>715</v>
      </c>
      <c r="C15" s="383" t="s">
        <v>694</v>
      </c>
      <c r="D15" s="384" t="s">
        <v>706</v>
      </c>
      <c r="E15" s="385" t="s">
        <v>706</v>
      </c>
    </row>
    <row r="16" spans="1:5" ht="15">
      <c r="A16" s="376" t="s">
        <v>716</v>
      </c>
      <c r="B16" s="377" t="s">
        <v>717</v>
      </c>
      <c r="C16" s="378" t="s">
        <v>694</v>
      </c>
      <c r="D16" s="379" t="s">
        <v>718</v>
      </c>
      <c r="E16" s="380" t="s">
        <v>719</v>
      </c>
    </row>
    <row r="17" spans="1:5" ht="15">
      <c r="A17" s="381" t="s">
        <v>720</v>
      </c>
      <c r="B17" s="382" t="s">
        <v>721</v>
      </c>
      <c r="C17" s="383" t="s">
        <v>694</v>
      </c>
      <c r="D17" s="384" t="s">
        <v>722</v>
      </c>
      <c r="E17" s="385" t="s">
        <v>723</v>
      </c>
    </row>
    <row r="18" spans="1:5" ht="15">
      <c r="A18" s="381" t="s">
        <v>724</v>
      </c>
      <c r="B18" s="382" t="s">
        <v>725</v>
      </c>
      <c r="C18" s="383" t="s">
        <v>694</v>
      </c>
      <c r="D18" s="384" t="s">
        <v>726</v>
      </c>
      <c r="E18" s="385" t="s">
        <v>727</v>
      </c>
    </row>
    <row r="19" spans="1:5" ht="15">
      <c r="A19" s="381" t="s">
        <v>728</v>
      </c>
      <c r="B19" s="382" t="s">
        <v>729</v>
      </c>
      <c r="C19" s="383" t="s">
        <v>694</v>
      </c>
      <c r="D19" s="384" t="s">
        <v>706</v>
      </c>
      <c r="E19" s="385" t="s">
        <v>706</v>
      </c>
    </row>
    <row r="20" spans="1:5" ht="15">
      <c r="A20" s="381" t="s">
        <v>730</v>
      </c>
      <c r="B20" s="382" t="s">
        <v>731</v>
      </c>
      <c r="C20" s="383" t="s">
        <v>694</v>
      </c>
      <c r="D20" s="384" t="s">
        <v>706</v>
      </c>
      <c r="E20" s="385" t="s">
        <v>706</v>
      </c>
    </row>
    <row r="21" spans="1:5" ht="15">
      <c r="A21" s="381" t="s">
        <v>732</v>
      </c>
      <c r="B21" s="382" t="s">
        <v>733</v>
      </c>
      <c r="C21" s="383" t="s">
        <v>734</v>
      </c>
      <c r="D21" s="384" t="s">
        <v>735</v>
      </c>
      <c r="E21" s="385" t="s">
        <v>736</v>
      </c>
    </row>
    <row r="22" spans="1:5" ht="15">
      <c r="A22" s="381" t="s">
        <v>737</v>
      </c>
      <c r="B22" s="382" t="s">
        <v>738</v>
      </c>
      <c r="C22" s="383" t="s">
        <v>694</v>
      </c>
      <c r="D22" s="384" t="s">
        <v>739</v>
      </c>
      <c r="E22" s="385" t="s">
        <v>740</v>
      </c>
    </row>
    <row r="23" spans="1:5" ht="15">
      <c r="A23" s="376" t="s">
        <v>741</v>
      </c>
      <c r="B23" s="377" t="s">
        <v>742</v>
      </c>
      <c r="C23" s="378" t="s">
        <v>694</v>
      </c>
      <c r="D23" s="379" t="s">
        <v>743</v>
      </c>
      <c r="E23" s="380" t="s">
        <v>744</v>
      </c>
    </row>
    <row r="24" spans="1:5" ht="15">
      <c r="A24" s="381" t="s">
        <v>745</v>
      </c>
      <c r="B24" s="382" t="s">
        <v>746</v>
      </c>
      <c r="C24" s="383" t="s">
        <v>747</v>
      </c>
      <c r="D24" s="384" t="s">
        <v>743</v>
      </c>
      <c r="E24" s="385" t="s">
        <v>744</v>
      </c>
    </row>
    <row r="25" spans="1:5" ht="15">
      <c r="A25" s="381" t="s">
        <v>748</v>
      </c>
      <c r="B25" s="382" t="s">
        <v>749</v>
      </c>
      <c r="C25" s="383" t="s">
        <v>694</v>
      </c>
      <c r="D25" s="384" t="s">
        <v>706</v>
      </c>
      <c r="E25" s="385" t="s">
        <v>706</v>
      </c>
    </row>
    <row r="26" spans="1:5" ht="15">
      <c r="A26" s="376" t="s">
        <v>750</v>
      </c>
      <c r="B26" s="377" t="s">
        <v>751</v>
      </c>
      <c r="C26" s="378" t="s">
        <v>694</v>
      </c>
      <c r="D26" s="379" t="s">
        <v>752</v>
      </c>
      <c r="E26" s="380" t="s">
        <v>753</v>
      </c>
    </row>
    <row r="27" spans="1:5" ht="15">
      <c r="A27" s="381" t="s">
        <v>754</v>
      </c>
      <c r="B27" s="382" t="s">
        <v>755</v>
      </c>
      <c r="C27" s="383" t="s">
        <v>694</v>
      </c>
      <c r="D27" s="384" t="s">
        <v>706</v>
      </c>
      <c r="E27" s="385" t="s">
        <v>706</v>
      </c>
    </row>
    <row r="28" spans="1:5" ht="15">
      <c r="A28" s="381" t="s">
        <v>756</v>
      </c>
      <c r="B28" s="382" t="s">
        <v>757</v>
      </c>
      <c r="C28" s="383" t="s">
        <v>694</v>
      </c>
      <c r="D28" s="384" t="s">
        <v>758</v>
      </c>
      <c r="E28" s="385" t="s">
        <v>759</v>
      </c>
    </row>
    <row r="29" spans="1:5" ht="15">
      <c r="A29" s="381" t="s">
        <v>760</v>
      </c>
      <c r="B29" s="382" t="s">
        <v>761</v>
      </c>
      <c r="C29" s="383" t="s">
        <v>762</v>
      </c>
      <c r="D29" s="384" t="s">
        <v>706</v>
      </c>
      <c r="E29" s="385" t="s">
        <v>706</v>
      </c>
    </row>
    <row r="30" spans="1:5" ht="15">
      <c r="A30" s="381" t="s">
        <v>763</v>
      </c>
      <c r="B30" s="382" t="s">
        <v>764</v>
      </c>
      <c r="C30" s="383" t="s">
        <v>694</v>
      </c>
      <c r="D30" s="384" t="s">
        <v>765</v>
      </c>
      <c r="E30" s="385" t="s">
        <v>766</v>
      </c>
    </row>
    <row r="31" spans="1:5" ht="15">
      <c r="A31" s="376" t="s">
        <v>767</v>
      </c>
      <c r="B31" s="377" t="s">
        <v>768</v>
      </c>
      <c r="C31" s="378" t="s">
        <v>694</v>
      </c>
      <c r="D31" s="379" t="s">
        <v>769</v>
      </c>
      <c r="E31" s="380" t="s">
        <v>770</v>
      </c>
    </row>
    <row r="32" spans="1:5" ht="15">
      <c r="A32" s="376" t="s">
        <v>771</v>
      </c>
      <c r="B32" s="377" t="s">
        <v>772</v>
      </c>
      <c r="C32" s="378" t="s">
        <v>694</v>
      </c>
      <c r="D32" s="379" t="s">
        <v>706</v>
      </c>
      <c r="E32" s="380" t="s">
        <v>706</v>
      </c>
    </row>
    <row r="33" spans="1:5" ht="15">
      <c r="A33" s="381" t="s">
        <v>773</v>
      </c>
      <c r="B33" s="382" t="s">
        <v>774</v>
      </c>
      <c r="C33" s="383" t="s">
        <v>694</v>
      </c>
      <c r="D33" s="384" t="s">
        <v>706</v>
      </c>
      <c r="E33" s="385" t="s">
        <v>706</v>
      </c>
    </row>
    <row r="34" spans="1:5" ht="15">
      <c r="A34" s="381" t="s">
        <v>775</v>
      </c>
      <c r="B34" s="382" t="s">
        <v>776</v>
      </c>
      <c r="C34" s="383" t="s">
        <v>694</v>
      </c>
      <c r="D34" s="384" t="s">
        <v>706</v>
      </c>
      <c r="E34" s="385" t="s">
        <v>706</v>
      </c>
    </row>
    <row r="35" spans="1:5" ht="15">
      <c r="A35" s="381" t="s">
        <v>777</v>
      </c>
      <c r="B35" s="382" t="s">
        <v>778</v>
      </c>
      <c r="C35" s="383" t="s">
        <v>779</v>
      </c>
      <c r="D35" s="384" t="s">
        <v>706</v>
      </c>
      <c r="E35" s="385" t="s">
        <v>706</v>
      </c>
    </row>
    <row r="36" spans="1:5" ht="15">
      <c r="A36" s="381" t="s">
        <v>780</v>
      </c>
      <c r="B36" s="382" t="s">
        <v>781</v>
      </c>
      <c r="C36" s="383" t="s">
        <v>782</v>
      </c>
      <c r="D36" s="384" t="s">
        <v>706</v>
      </c>
      <c r="E36" s="385" t="s">
        <v>706</v>
      </c>
    </row>
    <row r="37" spans="1:5" ht="15">
      <c r="A37" s="381" t="s">
        <v>783</v>
      </c>
      <c r="B37" s="382" t="s">
        <v>784</v>
      </c>
      <c r="C37" s="383" t="s">
        <v>694</v>
      </c>
      <c r="D37" s="384" t="s">
        <v>706</v>
      </c>
      <c r="E37" s="385" t="s">
        <v>706</v>
      </c>
    </row>
    <row r="38" spans="1:5" ht="15">
      <c r="A38" s="376" t="s">
        <v>785</v>
      </c>
      <c r="B38" s="377" t="s">
        <v>786</v>
      </c>
      <c r="C38" s="378" t="s">
        <v>694</v>
      </c>
      <c r="D38" s="379" t="s">
        <v>787</v>
      </c>
      <c r="E38" s="380" t="s">
        <v>788</v>
      </c>
    </row>
    <row r="39" spans="1:5" ht="15">
      <c r="A39" s="381" t="s">
        <v>789</v>
      </c>
      <c r="B39" s="382" t="s">
        <v>790</v>
      </c>
      <c r="C39" s="383" t="s">
        <v>791</v>
      </c>
      <c r="D39" s="384" t="s">
        <v>792</v>
      </c>
      <c r="E39" s="385" t="s">
        <v>793</v>
      </c>
    </row>
    <row r="40" spans="1:5" ht="15">
      <c r="A40" s="381" t="s">
        <v>794</v>
      </c>
      <c r="B40" s="382" t="s">
        <v>795</v>
      </c>
      <c r="C40" s="383" t="s">
        <v>694</v>
      </c>
      <c r="D40" s="384" t="s">
        <v>796</v>
      </c>
      <c r="E40" s="385" t="s">
        <v>797</v>
      </c>
    </row>
    <row r="41" spans="1:5" ht="15">
      <c r="A41" s="381" t="s">
        <v>798</v>
      </c>
      <c r="B41" s="382" t="s">
        <v>799</v>
      </c>
      <c r="C41" s="383" t="s">
        <v>694</v>
      </c>
      <c r="D41" s="384" t="s">
        <v>800</v>
      </c>
      <c r="E41" s="385" t="s">
        <v>801</v>
      </c>
    </row>
    <row r="42" spans="1:5" ht="15">
      <c r="A42" s="381" t="s">
        <v>802</v>
      </c>
      <c r="B42" s="382" t="s">
        <v>803</v>
      </c>
      <c r="C42" s="383" t="s">
        <v>804</v>
      </c>
      <c r="D42" s="384" t="s">
        <v>706</v>
      </c>
      <c r="E42" s="385" t="s">
        <v>706</v>
      </c>
    </row>
    <row r="43" spans="1:5" ht="15">
      <c r="A43" s="381" t="s">
        <v>794</v>
      </c>
      <c r="B43" s="382" t="s">
        <v>805</v>
      </c>
      <c r="C43" s="383" t="s">
        <v>694</v>
      </c>
      <c r="D43" s="384" t="s">
        <v>706</v>
      </c>
      <c r="E43" s="385" t="s">
        <v>706</v>
      </c>
    </row>
    <row r="44" spans="1:5" ht="15">
      <c r="A44" s="381" t="s">
        <v>798</v>
      </c>
      <c r="B44" s="382" t="s">
        <v>806</v>
      </c>
      <c r="C44" s="383" t="s">
        <v>694</v>
      </c>
      <c r="D44" s="384" t="s">
        <v>706</v>
      </c>
      <c r="E44" s="385" t="s">
        <v>706</v>
      </c>
    </row>
    <row r="45" spans="1:5" ht="15">
      <c r="A45" s="381" t="s">
        <v>807</v>
      </c>
      <c r="B45" s="382" t="s">
        <v>808</v>
      </c>
      <c r="C45" s="383" t="s">
        <v>809</v>
      </c>
      <c r="D45" s="384" t="s">
        <v>810</v>
      </c>
      <c r="E45" s="385" t="s">
        <v>811</v>
      </c>
    </row>
    <row r="46" spans="1:5" ht="15">
      <c r="A46" s="381" t="s">
        <v>794</v>
      </c>
      <c r="B46" s="382" t="s">
        <v>812</v>
      </c>
      <c r="C46" s="383" t="s">
        <v>694</v>
      </c>
      <c r="D46" s="384" t="s">
        <v>813</v>
      </c>
      <c r="E46" s="385" t="s">
        <v>813</v>
      </c>
    </row>
    <row r="47" spans="1:5" ht="15">
      <c r="A47" s="381" t="s">
        <v>798</v>
      </c>
      <c r="B47" s="382" t="s">
        <v>814</v>
      </c>
      <c r="C47" s="383" t="s">
        <v>694</v>
      </c>
      <c r="D47" s="384" t="s">
        <v>815</v>
      </c>
      <c r="E47" s="385" t="s">
        <v>816</v>
      </c>
    </row>
    <row r="48" spans="1:5" ht="15">
      <c r="A48" s="381" t="s">
        <v>817</v>
      </c>
      <c r="B48" s="382" t="s">
        <v>818</v>
      </c>
      <c r="C48" s="383" t="s">
        <v>819</v>
      </c>
      <c r="D48" s="384" t="s">
        <v>820</v>
      </c>
      <c r="E48" s="385" t="s">
        <v>706</v>
      </c>
    </row>
    <row r="49" spans="1:5" ht="15">
      <c r="A49" s="386" t="s">
        <v>821</v>
      </c>
      <c r="B49" s="387" t="s">
        <v>822</v>
      </c>
      <c r="C49" s="388" t="s">
        <v>823</v>
      </c>
      <c r="D49" s="379" t="s">
        <v>706</v>
      </c>
      <c r="E49" s="380" t="s">
        <v>706</v>
      </c>
    </row>
    <row r="50" spans="1:5" ht="15">
      <c r="A50" s="389" t="s">
        <v>794</v>
      </c>
      <c r="B50" s="390" t="s">
        <v>824</v>
      </c>
      <c r="C50" s="391" t="s">
        <v>694</v>
      </c>
      <c r="D50" s="384" t="s">
        <v>706</v>
      </c>
      <c r="E50" s="385" t="s">
        <v>706</v>
      </c>
    </row>
    <row r="51" spans="1:5" ht="15">
      <c r="A51" s="381" t="s">
        <v>825</v>
      </c>
      <c r="B51" s="382" t="s">
        <v>826</v>
      </c>
      <c r="C51" s="383" t="s">
        <v>694</v>
      </c>
      <c r="D51" s="384" t="s">
        <v>706</v>
      </c>
      <c r="E51" s="385" t="s">
        <v>706</v>
      </c>
    </row>
    <row r="52" spans="1:5" ht="15">
      <c r="A52" s="376" t="s">
        <v>827</v>
      </c>
      <c r="B52" s="377" t="s">
        <v>828</v>
      </c>
      <c r="C52" s="378" t="s">
        <v>694</v>
      </c>
      <c r="D52" s="379" t="s">
        <v>706</v>
      </c>
      <c r="E52" s="380" t="s">
        <v>706</v>
      </c>
    </row>
    <row r="53" spans="1:5" ht="15">
      <c r="A53" s="381" t="s">
        <v>829</v>
      </c>
      <c r="B53" s="382" t="s">
        <v>830</v>
      </c>
      <c r="C53" s="383" t="s">
        <v>694</v>
      </c>
      <c r="D53" s="384" t="s">
        <v>706</v>
      </c>
      <c r="E53" s="385" t="s">
        <v>706</v>
      </c>
    </row>
    <row r="54" spans="1:5" ht="15">
      <c r="A54" s="381" t="s">
        <v>831</v>
      </c>
      <c r="B54" s="382" t="s">
        <v>832</v>
      </c>
      <c r="C54" s="383" t="s">
        <v>694</v>
      </c>
      <c r="D54" s="384" t="s">
        <v>706</v>
      </c>
      <c r="E54" s="385" t="s">
        <v>706</v>
      </c>
    </row>
    <row r="55" spans="1:5" ht="15">
      <c r="A55" s="381" t="s">
        <v>833</v>
      </c>
      <c r="B55" s="382" t="s">
        <v>834</v>
      </c>
      <c r="C55" s="383" t="s">
        <v>835</v>
      </c>
      <c r="D55" s="384" t="s">
        <v>706</v>
      </c>
      <c r="E55" s="385" t="s">
        <v>706</v>
      </c>
    </row>
    <row r="56" spans="1:5" ht="15">
      <c r="A56" s="381" t="s">
        <v>836</v>
      </c>
      <c r="B56" s="382" t="s">
        <v>837</v>
      </c>
      <c r="C56" s="383" t="s">
        <v>694</v>
      </c>
      <c r="D56" s="384" t="s">
        <v>706</v>
      </c>
      <c r="E56" s="385" t="s">
        <v>706</v>
      </c>
    </row>
    <row r="57" spans="1:5" ht="15">
      <c r="A57" s="376" t="s">
        <v>838</v>
      </c>
      <c r="B57" s="377" t="s">
        <v>839</v>
      </c>
      <c r="C57" s="378" t="s">
        <v>694</v>
      </c>
      <c r="D57" s="379" t="s">
        <v>840</v>
      </c>
      <c r="E57" s="380" t="s">
        <v>841</v>
      </c>
    </row>
    <row r="58" spans="1:5" ht="15">
      <c r="A58" s="381" t="s">
        <v>842</v>
      </c>
      <c r="B58" s="382" t="s">
        <v>843</v>
      </c>
      <c r="C58" s="383" t="s">
        <v>844</v>
      </c>
      <c r="D58" s="384" t="s">
        <v>840</v>
      </c>
      <c r="E58" s="385" t="s">
        <v>841</v>
      </c>
    </row>
    <row r="59" spans="1:5" ht="15">
      <c r="A59" s="381" t="s">
        <v>845</v>
      </c>
      <c r="B59" s="382" t="s">
        <v>846</v>
      </c>
      <c r="C59" s="383" t="s">
        <v>847</v>
      </c>
      <c r="D59" s="384" t="s">
        <v>706</v>
      </c>
      <c r="E59" s="385" t="s">
        <v>706</v>
      </c>
    </row>
    <row r="60" spans="1:5" ht="15">
      <c r="A60" s="392" t="s">
        <v>848</v>
      </c>
      <c r="B60" s="393" t="s">
        <v>849</v>
      </c>
      <c r="C60" s="394" t="s">
        <v>694</v>
      </c>
      <c r="D60" s="395" t="s">
        <v>706</v>
      </c>
      <c r="E60" s="396" t="s">
        <v>706</v>
      </c>
    </row>
    <row r="61" spans="1:5" ht="15">
      <c r="A61" s="397" t="s">
        <v>850</v>
      </c>
      <c r="B61" s="398" t="s">
        <v>851</v>
      </c>
      <c r="C61" s="399" t="s">
        <v>694</v>
      </c>
      <c r="D61" s="400" t="s">
        <v>852</v>
      </c>
      <c r="E61" s="401" t="s">
        <v>853</v>
      </c>
    </row>
    <row r="62" spans="1:5" ht="15">
      <c r="A62" s="402" t="s">
        <v>854</v>
      </c>
      <c r="B62" s="403" t="s">
        <v>855</v>
      </c>
      <c r="C62" s="404" t="s">
        <v>694</v>
      </c>
      <c r="D62" s="405" t="s">
        <v>856</v>
      </c>
      <c r="E62" s="406" t="s">
        <v>857</v>
      </c>
    </row>
    <row r="63" spans="1:5" ht="15">
      <c r="A63" s="376" t="s">
        <v>858</v>
      </c>
      <c r="B63" s="377" t="s">
        <v>859</v>
      </c>
      <c r="C63" s="378" t="s">
        <v>694</v>
      </c>
      <c r="D63" s="379" t="s">
        <v>860</v>
      </c>
      <c r="E63" s="380" t="s">
        <v>861</v>
      </c>
    </row>
    <row r="64" spans="1:5" ht="15">
      <c r="A64" s="381" t="s">
        <v>862</v>
      </c>
      <c r="B64" s="382" t="s">
        <v>863</v>
      </c>
      <c r="C64" s="383" t="s">
        <v>864</v>
      </c>
      <c r="D64" s="384" t="s">
        <v>865</v>
      </c>
      <c r="E64" s="385" t="s">
        <v>866</v>
      </c>
    </row>
    <row r="65" spans="1:5" ht="15">
      <c r="A65" s="381" t="s">
        <v>867</v>
      </c>
      <c r="B65" s="382" t="s">
        <v>868</v>
      </c>
      <c r="C65" s="383" t="s">
        <v>694</v>
      </c>
      <c r="D65" s="384" t="s">
        <v>869</v>
      </c>
      <c r="E65" s="385" t="s">
        <v>870</v>
      </c>
    </row>
    <row r="66" spans="1:5" ht="15">
      <c r="A66" s="381" t="s">
        <v>871</v>
      </c>
      <c r="B66" s="382" t="s">
        <v>872</v>
      </c>
      <c r="C66" s="383" t="s">
        <v>694</v>
      </c>
      <c r="D66" s="384" t="s">
        <v>873</v>
      </c>
      <c r="E66" s="385" t="s">
        <v>874</v>
      </c>
    </row>
    <row r="67" spans="1:5" ht="15">
      <c r="A67" s="381" t="s">
        <v>875</v>
      </c>
      <c r="B67" s="382" t="s">
        <v>876</v>
      </c>
      <c r="C67" s="383" t="s">
        <v>877</v>
      </c>
      <c r="D67" s="384" t="s">
        <v>878</v>
      </c>
      <c r="E67" s="385" t="s">
        <v>879</v>
      </c>
    </row>
    <row r="68" spans="1:5" ht="15">
      <c r="A68" s="381" t="s">
        <v>880</v>
      </c>
      <c r="B68" s="382" t="s">
        <v>881</v>
      </c>
      <c r="C68" s="383" t="s">
        <v>694</v>
      </c>
      <c r="D68" s="384" t="s">
        <v>706</v>
      </c>
      <c r="E68" s="385" t="s">
        <v>706</v>
      </c>
    </row>
    <row r="69" spans="1:5" ht="15">
      <c r="A69" s="381" t="s">
        <v>882</v>
      </c>
      <c r="B69" s="382" t="s">
        <v>883</v>
      </c>
      <c r="C69" s="383" t="s">
        <v>884</v>
      </c>
      <c r="D69" s="384" t="s">
        <v>706</v>
      </c>
      <c r="E69" s="385" t="s">
        <v>885</v>
      </c>
    </row>
    <row r="70" spans="1:5" ht="15">
      <c r="A70" s="381" t="s">
        <v>886</v>
      </c>
      <c r="B70" s="382" t="s">
        <v>887</v>
      </c>
      <c r="C70" s="383" t="s">
        <v>694</v>
      </c>
      <c r="D70" s="384" t="s">
        <v>706</v>
      </c>
      <c r="E70" s="385" t="s">
        <v>706</v>
      </c>
    </row>
    <row r="71" spans="1:5" ht="15">
      <c r="A71" s="381" t="s">
        <v>888</v>
      </c>
      <c r="B71" s="382" t="s">
        <v>889</v>
      </c>
      <c r="C71" s="383" t="s">
        <v>694</v>
      </c>
      <c r="D71" s="384" t="s">
        <v>706</v>
      </c>
      <c r="E71" s="385" t="s">
        <v>706</v>
      </c>
    </row>
    <row r="72" spans="1:5" ht="15">
      <c r="A72" s="381" t="s">
        <v>890</v>
      </c>
      <c r="B72" s="382" t="s">
        <v>891</v>
      </c>
      <c r="C72" s="383" t="s">
        <v>892</v>
      </c>
      <c r="D72" s="384" t="s">
        <v>893</v>
      </c>
      <c r="E72" s="385" t="s">
        <v>894</v>
      </c>
    </row>
    <row r="73" spans="1:5" ht="15">
      <c r="A73" s="381" t="s">
        <v>895</v>
      </c>
      <c r="B73" s="382" t="s">
        <v>896</v>
      </c>
      <c r="C73" s="383" t="s">
        <v>694</v>
      </c>
      <c r="D73" s="384" t="s">
        <v>706</v>
      </c>
      <c r="E73" s="385" t="s">
        <v>706</v>
      </c>
    </row>
    <row r="74" spans="1:5" ht="15">
      <c r="A74" s="381" t="s">
        <v>897</v>
      </c>
      <c r="B74" s="382" t="s">
        <v>898</v>
      </c>
      <c r="C74" s="383" t="s">
        <v>694</v>
      </c>
      <c r="D74" s="384" t="s">
        <v>899</v>
      </c>
      <c r="E74" s="385" t="s">
        <v>706</v>
      </c>
    </row>
    <row r="75" spans="1:5" ht="15">
      <c r="A75" s="376" t="s">
        <v>900</v>
      </c>
      <c r="B75" s="377" t="s">
        <v>901</v>
      </c>
      <c r="C75" s="378" t="s">
        <v>694</v>
      </c>
      <c r="D75" s="379" t="s">
        <v>902</v>
      </c>
      <c r="E75" s="380" t="s">
        <v>903</v>
      </c>
    </row>
    <row r="76" spans="1:5" ht="15">
      <c r="A76" s="381" t="s">
        <v>904</v>
      </c>
      <c r="B76" s="382" t="s">
        <v>905</v>
      </c>
      <c r="C76" s="383" t="s">
        <v>694</v>
      </c>
      <c r="D76" s="384" t="s">
        <v>706</v>
      </c>
      <c r="E76" s="385" t="s">
        <v>706</v>
      </c>
    </row>
    <row r="77" spans="1:5" ht="15">
      <c r="A77" s="381" t="s">
        <v>906</v>
      </c>
      <c r="B77" s="382" t="s">
        <v>907</v>
      </c>
      <c r="C77" s="383" t="s">
        <v>908</v>
      </c>
      <c r="D77" s="384" t="s">
        <v>706</v>
      </c>
      <c r="E77" s="385" t="s">
        <v>706</v>
      </c>
    </row>
    <row r="78" spans="1:5" ht="15">
      <c r="A78" s="381" t="s">
        <v>909</v>
      </c>
      <c r="B78" s="382" t="s">
        <v>910</v>
      </c>
      <c r="C78" s="383" t="s">
        <v>694</v>
      </c>
      <c r="D78" s="384" t="s">
        <v>902</v>
      </c>
      <c r="E78" s="385" t="s">
        <v>911</v>
      </c>
    </row>
    <row r="79" spans="1:5" ht="15">
      <c r="A79" s="381" t="s">
        <v>912</v>
      </c>
      <c r="B79" s="382" t="s">
        <v>913</v>
      </c>
      <c r="C79" s="383" t="s">
        <v>914</v>
      </c>
      <c r="D79" s="384" t="s">
        <v>706</v>
      </c>
      <c r="E79" s="385" t="s">
        <v>706</v>
      </c>
    </row>
    <row r="80" spans="1:5" ht="15">
      <c r="A80" s="381" t="s">
        <v>915</v>
      </c>
      <c r="B80" s="382" t="s">
        <v>916</v>
      </c>
      <c r="C80" s="383" t="s">
        <v>847</v>
      </c>
      <c r="D80" s="384" t="s">
        <v>706</v>
      </c>
      <c r="E80" s="385" t="s">
        <v>706</v>
      </c>
    </row>
    <row r="81" spans="1:5" ht="15">
      <c r="A81" s="381" t="s">
        <v>917</v>
      </c>
      <c r="B81" s="382" t="s">
        <v>918</v>
      </c>
      <c r="C81" s="383" t="s">
        <v>694</v>
      </c>
      <c r="D81" s="384" t="s">
        <v>706</v>
      </c>
      <c r="E81" s="385" t="s">
        <v>919</v>
      </c>
    </row>
    <row r="82" spans="1:5" ht="15">
      <c r="A82" s="381" t="s">
        <v>920</v>
      </c>
      <c r="B82" s="382" t="s">
        <v>921</v>
      </c>
      <c r="C82" s="383" t="s">
        <v>694</v>
      </c>
      <c r="D82" s="384" t="s">
        <v>706</v>
      </c>
      <c r="E82" s="385" t="s">
        <v>706</v>
      </c>
    </row>
    <row r="83" spans="1:5" ht="15">
      <c r="A83" s="381" t="s">
        <v>922</v>
      </c>
      <c r="B83" s="382" t="s">
        <v>923</v>
      </c>
      <c r="C83" s="383" t="s">
        <v>694</v>
      </c>
      <c r="D83" s="384" t="s">
        <v>706</v>
      </c>
      <c r="E83" s="385" t="s">
        <v>706</v>
      </c>
    </row>
    <row r="84" spans="1:5" ht="15">
      <c r="A84" s="392" t="s">
        <v>924</v>
      </c>
      <c r="B84" s="393" t="s">
        <v>925</v>
      </c>
      <c r="C84" s="394" t="s">
        <v>694</v>
      </c>
      <c r="D84" s="384" t="s">
        <v>706</v>
      </c>
      <c r="E84" s="385" t="s">
        <v>706</v>
      </c>
    </row>
    <row r="85" spans="1:5" ht="15">
      <c r="A85" s="397" t="s">
        <v>926</v>
      </c>
      <c r="B85" s="398" t="s">
        <v>927</v>
      </c>
      <c r="C85" s="399" t="s">
        <v>694</v>
      </c>
      <c r="D85" s="407" t="s">
        <v>928</v>
      </c>
      <c r="E85" s="408" t="s">
        <v>929</v>
      </c>
    </row>
    <row r="86" spans="1:5" ht="15">
      <c r="A86" s="397" t="s">
        <v>930</v>
      </c>
      <c r="B86" s="398" t="s">
        <v>931</v>
      </c>
      <c r="C86" s="399" t="s">
        <v>932</v>
      </c>
      <c r="D86" s="407" t="s">
        <v>928</v>
      </c>
      <c r="E86" s="408" t="s">
        <v>929</v>
      </c>
    </row>
    <row r="87" spans="1:5" ht="15">
      <c r="A87" s="389" t="s">
        <v>933</v>
      </c>
      <c r="B87" s="390" t="s">
        <v>934</v>
      </c>
      <c r="C87" s="391" t="s">
        <v>694</v>
      </c>
      <c r="D87" s="384" t="s">
        <v>935</v>
      </c>
      <c r="E87" s="385" t="s">
        <v>935</v>
      </c>
    </row>
    <row r="88" spans="1:5" ht="15">
      <c r="A88" s="381" t="s">
        <v>936</v>
      </c>
      <c r="B88" s="382" t="s">
        <v>937</v>
      </c>
      <c r="C88" s="383" t="s">
        <v>694</v>
      </c>
      <c r="D88" s="384" t="s">
        <v>938</v>
      </c>
      <c r="E88" s="385" t="s">
        <v>938</v>
      </c>
    </row>
    <row r="89" spans="1:5" ht="15">
      <c r="A89" s="381" t="s">
        <v>939</v>
      </c>
      <c r="B89" s="382" t="s">
        <v>940</v>
      </c>
      <c r="C89" s="383" t="s">
        <v>694</v>
      </c>
      <c r="D89" s="384" t="s">
        <v>941</v>
      </c>
      <c r="E89" s="385" t="s">
        <v>942</v>
      </c>
    </row>
    <row r="90" spans="1:5" ht="15">
      <c r="A90" s="381" t="s">
        <v>943</v>
      </c>
      <c r="B90" s="382" t="s">
        <v>944</v>
      </c>
      <c r="C90" s="383" t="s">
        <v>694</v>
      </c>
      <c r="D90" s="384" t="s">
        <v>945</v>
      </c>
      <c r="E90" s="385" t="s">
        <v>945</v>
      </c>
    </row>
    <row r="91" spans="1:5" ht="15">
      <c r="A91" s="381" t="s">
        <v>946</v>
      </c>
      <c r="B91" s="382" t="s">
        <v>947</v>
      </c>
      <c r="C91" s="383" t="s">
        <v>694</v>
      </c>
      <c r="D91" s="384" t="s">
        <v>706</v>
      </c>
      <c r="E91" s="385" t="s">
        <v>706</v>
      </c>
    </row>
    <row r="92" spans="1:5" ht="15">
      <c r="A92" s="381" t="s">
        <v>948</v>
      </c>
      <c r="B92" s="382" t="s">
        <v>949</v>
      </c>
      <c r="C92" s="383" t="s">
        <v>694</v>
      </c>
      <c r="D92" s="384" t="s">
        <v>706</v>
      </c>
      <c r="E92" s="385" t="s">
        <v>706</v>
      </c>
    </row>
    <row r="93" spans="1:5" ht="15">
      <c r="A93" s="381" t="s">
        <v>950</v>
      </c>
      <c r="B93" s="382" t="s">
        <v>951</v>
      </c>
      <c r="C93" s="383" t="s">
        <v>694</v>
      </c>
      <c r="D93" s="384" t="s">
        <v>952</v>
      </c>
      <c r="E93" s="385" t="s">
        <v>953</v>
      </c>
    </row>
    <row r="94" spans="1:5" ht="15">
      <c r="A94" s="381" t="s">
        <v>954</v>
      </c>
      <c r="B94" s="382" t="s">
        <v>955</v>
      </c>
      <c r="C94" s="383" t="s">
        <v>694</v>
      </c>
      <c r="D94" s="384" t="s">
        <v>956</v>
      </c>
      <c r="E94" s="385" t="s">
        <v>957</v>
      </c>
    </row>
    <row r="95" spans="1:5" ht="15">
      <c r="A95" s="381" t="s">
        <v>958</v>
      </c>
      <c r="B95" s="382" t="s">
        <v>959</v>
      </c>
      <c r="C95" s="383" t="s">
        <v>694</v>
      </c>
      <c r="D95" s="384" t="s">
        <v>706</v>
      </c>
      <c r="E95" s="385" t="s">
        <v>706</v>
      </c>
    </row>
    <row r="96" spans="1:5" ht="15">
      <c r="A96" s="381" t="s">
        <v>960</v>
      </c>
      <c r="B96" s="382" t="s">
        <v>961</v>
      </c>
      <c r="C96" s="383" t="s">
        <v>694</v>
      </c>
      <c r="D96" s="395" t="s">
        <v>962</v>
      </c>
      <c r="E96" s="396" t="s">
        <v>963</v>
      </c>
    </row>
    <row r="97" spans="1:5" ht="15">
      <c r="A97" s="409" t="s">
        <v>964</v>
      </c>
      <c r="B97" s="410" t="s">
        <v>965</v>
      </c>
      <c r="C97" s="411" t="s">
        <v>694</v>
      </c>
      <c r="D97" s="412" t="s">
        <v>706</v>
      </c>
      <c r="E97" s="413" t="s">
        <v>706</v>
      </c>
    </row>
    <row r="98" spans="1:5" ht="15">
      <c r="A98" s="402" t="s">
        <v>966</v>
      </c>
      <c r="B98" s="403" t="s">
        <v>967</v>
      </c>
      <c r="C98" s="404" t="s">
        <v>694</v>
      </c>
      <c r="D98" s="405" t="s">
        <v>706</v>
      </c>
      <c r="E98" s="406" t="s">
        <v>706</v>
      </c>
    </row>
    <row r="99" spans="1:5" ht="15">
      <c r="A99" s="381" t="s">
        <v>968</v>
      </c>
      <c r="B99" s="382" t="s">
        <v>969</v>
      </c>
      <c r="C99" s="383" t="s">
        <v>694</v>
      </c>
      <c r="D99" s="384" t="s">
        <v>706</v>
      </c>
      <c r="E99" s="385" t="s">
        <v>706</v>
      </c>
    </row>
    <row r="100" spans="1:5" ht="15">
      <c r="A100" s="381" t="s">
        <v>970</v>
      </c>
      <c r="B100" s="382" t="s">
        <v>971</v>
      </c>
      <c r="C100" s="383" t="s">
        <v>972</v>
      </c>
      <c r="D100" s="384" t="s">
        <v>706</v>
      </c>
      <c r="E100" s="385" t="s">
        <v>706</v>
      </c>
    </row>
    <row r="101" spans="1:5" ht="15">
      <c r="A101" s="392" t="s">
        <v>973</v>
      </c>
      <c r="B101" s="393" t="s">
        <v>974</v>
      </c>
      <c r="C101" s="394" t="s">
        <v>694</v>
      </c>
      <c r="D101" s="395" t="s">
        <v>706</v>
      </c>
      <c r="E101" s="396" t="s">
        <v>706</v>
      </c>
    </row>
    <row r="102" spans="1:8" ht="15">
      <c r="A102" s="397" t="s">
        <v>975</v>
      </c>
      <c r="B102" s="398" t="s">
        <v>976</v>
      </c>
      <c r="C102" s="399" t="s">
        <v>694</v>
      </c>
      <c r="D102" s="400" t="s">
        <v>852</v>
      </c>
      <c r="E102" s="401" t="s">
        <v>853</v>
      </c>
      <c r="G102" s="414">
        <f>D102-D61</f>
        <v>0</v>
      </c>
      <c r="H102" s="414">
        <f>E102-E61</f>
        <v>0</v>
      </c>
    </row>
    <row r="103" spans="1:5" ht="15">
      <c r="A103" s="397" t="s">
        <v>977</v>
      </c>
      <c r="B103" s="415"/>
      <c r="C103" s="399" t="s">
        <v>694</v>
      </c>
      <c r="D103" s="416" t="s">
        <v>706</v>
      </c>
      <c r="E103" s="417" t="s">
        <v>706</v>
      </c>
    </row>
    <row r="104" spans="1:5" ht="15">
      <c r="A104" s="389" t="s">
        <v>978</v>
      </c>
      <c r="B104" s="418" t="s">
        <v>979</v>
      </c>
      <c r="C104" s="391" t="s">
        <v>980</v>
      </c>
      <c r="D104" s="419" t="s">
        <v>706</v>
      </c>
      <c r="E104" s="420" t="s">
        <v>706</v>
      </c>
    </row>
    <row r="105" spans="1:5" ht="15">
      <c r="A105" s="381" t="s">
        <v>981</v>
      </c>
      <c r="B105" s="421" t="s">
        <v>979</v>
      </c>
      <c r="C105" s="383" t="s">
        <v>694</v>
      </c>
      <c r="D105" s="422" t="s">
        <v>706</v>
      </c>
      <c r="E105" s="423" t="s">
        <v>706</v>
      </c>
    </row>
    <row r="106" spans="1:5" ht="15">
      <c r="A106" s="381" t="s">
        <v>982</v>
      </c>
      <c r="B106" s="421" t="s">
        <v>979</v>
      </c>
      <c r="C106" s="383" t="s">
        <v>694</v>
      </c>
      <c r="D106" s="422" t="s">
        <v>706</v>
      </c>
      <c r="E106" s="423" t="s">
        <v>706</v>
      </c>
    </row>
    <row r="107" spans="1:5" ht="15">
      <c r="A107" s="381" t="s">
        <v>983</v>
      </c>
      <c r="B107" s="421" t="s">
        <v>979</v>
      </c>
      <c r="C107" s="383" t="s">
        <v>694</v>
      </c>
      <c r="D107" s="424">
        <v>1522544574</v>
      </c>
      <c r="E107" s="423" t="s">
        <v>706</v>
      </c>
    </row>
    <row r="108" spans="1:5" ht="15">
      <c r="A108" s="381" t="s">
        <v>984</v>
      </c>
      <c r="B108" s="421" t="s">
        <v>979</v>
      </c>
      <c r="C108" s="383" t="s">
        <v>694</v>
      </c>
      <c r="D108" s="425">
        <v>1567.25</v>
      </c>
      <c r="E108" s="426">
        <v>114497.54</v>
      </c>
    </row>
    <row r="109" spans="1:5" ht="15.75" thickBot="1">
      <c r="A109" s="427" t="s">
        <v>985</v>
      </c>
      <c r="B109" s="428" t="s">
        <v>979</v>
      </c>
      <c r="C109" s="429" t="s">
        <v>694</v>
      </c>
      <c r="D109" s="430" t="s">
        <v>706</v>
      </c>
      <c r="E109" s="431" t="s">
        <v>706</v>
      </c>
    </row>
    <row r="110" spans="2:3" s="432" customFormat="1" ht="6" customHeight="1">
      <c r="B110" s="433"/>
      <c r="C110" s="434"/>
    </row>
    <row r="111" spans="2:5" s="432" customFormat="1" ht="14.25">
      <c r="B111" s="433"/>
      <c r="C111" s="434"/>
      <c r="D111" s="485" t="s">
        <v>986</v>
      </c>
      <c r="E111" s="485"/>
    </row>
    <row r="112" spans="1:5" s="432" customFormat="1" ht="14.25">
      <c r="A112" s="432" t="s">
        <v>987</v>
      </c>
      <c r="B112" s="433"/>
      <c r="C112" s="434"/>
      <c r="D112" s="486" t="s">
        <v>988</v>
      </c>
      <c r="E112" s="486"/>
    </row>
    <row r="113" spans="2:3" s="432" customFormat="1" ht="14.25">
      <c r="B113" s="433"/>
      <c r="C113" s="434"/>
    </row>
    <row r="114" spans="2:3" s="432" customFormat="1" ht="14.25">
      <c r="B114" s="433"/>
      <c r="C114" s="434"/>
    </row>
    <row r="115" spans="2:3" s="432" customFormat="1" ht="14.25">
      <c r="B115" s="433"/>
      <c r="C115" s="434"/>
    </row>
    <row r="116" spans="2:3" s="432" customFormat="1" ht="14.25">
      <c r="B116" s="433"/>
      <c r="C116" s="434"/>
    </row>
    <row r="117" spans="2:3" s="432" customFormat="1" ht="14.25">
      <c r="B117" s="433"/>
      <c r="C117" s="434"/>
    </row>
    <row r="118" spans="2:3" s="432" customFormat="1" ht="14.25">
      <c r="B118" s="433"/>
      <c r="C118" s="434"/>
    </row>
  </sheetData>
  <sheetProtection/>
  <mergeCells count="8">
    <mergeCell ref="D111:E111"/>
    <mergeCell ref="D112:E112"/>
    <mergeCell ref="A1:E1"/>
    <mergeCell ref="D2:E2"/>
    <mergeCell ref="D3:E3"/>
    <mergeCell ref="D4:E4"/>
    <mergeCell ref="A5:E5"/>
    <mergeCell ref="A6:E6"/>
  </mergeCells>
  <printOptions/>
  <pageMargins left="0.55" right="0.19"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9.140625" defaultRowHeight="15"/>
  <cols>
    <col min="1" max="1" width="57.57421875" style="0" customWidth="1"/>
    <col min="2" max="2" width="6.7109375" style="463" bestFit="1" customWidth="1"/>
    <col min="3" max="3" width="8.57421875" style="370" customWidth="1"/>
    <col min="4" max="4" width="13.57421875" style="0" bestFit="1" customWidth="1"/>
    <col min="5" max="5" width="13.8515625" style="0" bestFit="1" customWidth="1"/>
    <col min="6" max="6" width="14.57421875" style="0" bestFit="1" customWidth="1"/>
    <col min="7" max="7" width="14.8515625" style="0" bestFit="1" customWidth="1"/>
  </cols>
  <sheetData>
    <row r="1" spans="1:7" ht="15">
      <c r="A1" s="493"/>
      <c r="B1" s="493"/>
      <c r="C1" s="493"/>
      <c r="D1" s="493"/>
      <c r="E1" s="493"/>
      <c r="F1" s="493"/>
      <c r="G1" s="493"/>
    </row>
    <row r="2" spans="1:7" ht="15">
      <c r="A2" s="494" t="s">
        <v>680</v>
      </c>
      <c r="B2" s="494"/>
      <c r="C2" s="494"/>
      <c r="D2" s="494"/>
      <c r="E2" s="494"/>
      <c r="F2" s="494"/>
      <c r="G2" s="494"/>
    </row>
    <row r="4" spans="1:7" ht="25.5">
      <c r="A4" s="495" t="s">
        <v>1098</v>
      </c>
      <c r="B4" s="495"/>
      <c r="C4" s="495"/>
      <c r="D4" s="495"/>
      <c r="E4" s="495"/>
      <c r="F4" s="495"/>
      <c r="G4" s="495"/>
    </row>
    <row r="5" spans="1:7" ht="24">
      <c r="A5" s="496" t="s">
        <v>1099</v>
      </c>
      <c r="B5" s="496"/>
      <c r="C5" s="496"/>
      <c r="D5" s="496"/>
      <c r="E5" s="496"/>
      <c r="F5" s="496"/>
      <c r="G5" s="496"/>
    </row>
    <row r="6" ht="15.75" thickBot="1"/>
    <row r="7" spans="1:7" ht="29.25" customHeight="1">
      <c r="A7" s="497" t="s">
        <v>687</v>
      </c>
      <c r="B7" s="503" t="s">
        <v>995</v>
      </c>
      <c r="C7" s="503" t="s">
        <v>1100</v>
      </c>
      <c r="D7" s="499" t="s">
        <v>1101</v>
      </c>
      <c r="E7" s="500"/>
      <c r="F7" s="501" t="s">
        <v>1102</v>
      </c>
      <c r="G7" s="502"/>
    </row>
    <row r="8" spans="1:7" ht="15.75" thickBot="1">
      <c r="A8" s="498"/>
      <c r="B8" s="504"/>
      <c r="C8" s="504"/>
      <c r="D8" s="464" t="s">
        <v>998</v>
      </c>
      <c r="E8" s="464" t="s">
        <v>999</v>
      </c>
      <c r="F8" s="464" t="s">
        <v>998</v>
      </c>
      <c r="G8" s="465" t="s">
        <v>999</v>
      </c>
    </row>
    <row r="9" spans="1:7" ht="15.75" thickBot="1">
      <c r="A9" s="466">
        <v>1</v>
      </c>
      <c r="B9" s="467">
        <v>2</v>
      </c>
      <c r="C9" s="467">
        <v>3</v>
      </c>
      <c r="D9" s="467">
        <v>4</v>
      </c>
      <c r="E9" s="467">
        <v>5</v>
      </c>
      <c r="F9" s="467">
        <v>6</v>
      </c>
      <c r="G9" s="468">
        <v>7</v>
      </c>
    </row>
    <row r="10" spans="1:7" ht="15.75" thickTop="1">
      <c r="A10" s="484" t="s">
        <v>1103</v>
      </c>
      <c r="B10" s="469" t="s">
        <v>1002</v>
      </c>
      <c r="C10" s="470" t="s">
        <v>1104</v>
      </c>
      <c r="D10" s="471" t="s">
        <v>1105</v>
      </c>
      <c r="E10" s="472">
        <v>38337546940</v>
      </c>
      <c r="F10" s="471" t="s">
        <v>1106</v>
      </c>
      <c r="G10" s="473">
        <v>196183187587</v>
      </c>
    </row>
    <row r="11" spans="1:7" ht="15">
      <c r="A11" s="474" t="s">
        <v>1107</v>
      </c>
      <c r="B11" s="475" t="s">
        <v>1006</v>
      </c>
      <c r="C11" s="476" t="s">
        <v>694</v>
      </c>
      <c r="D11" s="477" t="s">
        <v>1108</v>
      </c>
      <c r="E11" s="438">
        <v>0</v>
      </c>
      <c r="F11" s="477" t="s">
        <v>1109</v>
      </c>
      <c r="G11" s="478">
        <v>2300000000</v>
      </c>
    </row>
    <row r="12" spans="1:7" ht="15">
      <c r="A12" s="474" t="s">
        <v>1110</v>
      </c>
      <c r="B12" s="475" t="s">
        <v>1111</v>
      </c>
      <c r="C12" s="476" t="s">
        <v>694</v>
      </c>
      <c r="D12" s="477" t="s">
        <v>1112</v>
      </c>
      <c r="E12" s="438">
        <v>38337546940</v>
      </c>
      <c r="F12" s="477" t="s">
        <v>1113</v>
      </c>
      <c r="G12" s="478">
        <v>193883187587</v>
      </c>
    </row>
    <row r="13" spans="1:7" ht="15">
      <c r="A13" s="474" t="s">
        <v>1114</v>
      </c>
      <c r="B13" s="475" t="s">
        <v>1115</v>
      </c>
      <c r="C13" s="476" t="s">
        <v>1116</v>
      </c>
      <c r="D13" s="477" t="s">
        <v>1117</v>
      </c>
      <c r="E13" s="438">
        <v>29124868033</v>
      </c>
      <c r="F13" s="477" t="s">
        <v>1118</v>
      </c>
      <c r="G13" s="478">
        <v>162385550799</v>
      </c>
    </row>
    <row r="14" spans="1:7" ht="15">
      <c r="A14" s="474" t="s">
        <v>1119</v>
      </c>
      <c r="B14" s="475" t="s">
        <v>1030</v>
      </c>
      <c r="C14" s="476" t="s">
        <v>694</v>
      </c>
      <c r="D14" s="477" t="s">
        <v>1120</v>
      </c>
      <c r="E14" s="438">
        <v>9212678907</v>
      </c>
      <c r="F14" s="477" t="s">
        <v>1121</v>
      </c>
      <c r="G14" s="478">
        <v>31497636788</v>
      </c>
    </row>
    <row r="15" spans="1:7" ht="15">
      <c r="A15" s="474" t="s">
        <v>1122</v>
      </c>
      <c r="B15" s="475" t="s">
        <v>1035</v>
      </c>
      <c r="C15" s="476" t="s">
        <v>1123</v>
      </c>
      <c r="D15" s="477" t="s">
        <v>1124</v>
      </c>
      <c r="E15" s="438">
        <v>1341629048</v>
      </c>
      <c r="F15" s="477" t="s">
        <v>1125</v>
      </c>
      <c r="G15" s="478">
        <v>6876962069</v>
      </c>
    </row>
    <row r="16" spans="1:7" ht="15">
      <c r="A16" s="474" t="s">
        <v>1126</v>
      </c>
      <c r="B16" s="475" t="s">
        <v>1039</v>
      </c>
      <c r="C16" s="476" t="s">
        <v>1127</v>
      </c>
      <c r="D16" s="477" t="s">
        <v>1128</v>
      </c>
      <c r="E16" s="438">
        <v>642481923</v>
      </c>
      <c r="F16" s="477" t="s">
        <v>1129</v>
      </c>
      <c r="G16" s="478">
        <v>8116803956</v>
      </c>
    </row>
    <row r="17" spans="1:7" ht="15">
      <c r="A17" s="474" t="s">
        <v>1130</v>
      </c>
      <c r="B17" s="475" t="s">
        <v>1041</v>
      </c>
      <c r="C17" s="476" t="s">
        <v>694</v>
      </c>
      <c r="D17" s="477" t="s">
        <v>1131</v>
      </c>
      <c r="E17" s="438">
        <v>557397719</v>
      </c>
      <c r="F17" s="477" t="s">
        <v>1132</v>
      </c>
      <c r="G17" s="478">
        <v>2931279601</v>
      </c>
    </row>
    <row r="18" spans="1:7" ht="15">
      <c r="A18" s="474" t="s">
        <v>1133</v>
      </c>
      <c r="B18" s="475" t="s">
        <v>1045</v>
      </c>
      <c r="C18" s="476" t="s">
        <v>694</v>
      </c>
      <c r="D18" s="477" t="s">
        <v>1134</v>
      </c>
      <c r="E18" s="438">
        <v>2618870469</v>
      </c>
      <c r="F18" s="477" t="s">
        <v>1135</v>
      </c>
      <c r="G18" s="478">
        <v>8440449535</v>
      </c>
    </row>
    <row r="19" spans="1:7" ht="15">
      <c r="A19" s="474" t="s">
        <v>1136</v>
      </c>
      <c r="B19" s="475" t="s">
        <v>1049</v>
      </c>
      <c r="C19" s="476" t="s">
        <v>694</v>
      </c>
      <c r="D19" s="477" t="s">
        <v>1137</v>
      </c>
      <c r="E19" s="438">
        <v>2435289658</v>
      </c>
      <c r="F19" s="477" t="s">
        <v>1138</v>
      </c>
      <c r="G19" s="478">
        <v>8414984034</v>
      </c>
    </row>
    <row r="20" spans="1:7" ht="15">
      <c r="A20" s="474" t="s">
        <v>1139</v>
      </c>
      <c r="B20" s="475" t="s">
        <v>1057</v>
      </c>
      <c r="C20" s="476" t="s">
        <v>694</v>
      </c>
      <c r="D20" s="477" t="s">
        <v>1140</v>
      </c>
      <c r="E20" s="438">
        <v>4857665905</v>
      </c>
      <c r="F20" s="477" t="s">
        <v>1141</v>
      </c>
      <c r="G20" s="478">
        <v>13402361332</v>
      </c>
    </row>
    <row r="21" spans="1:7" ht="15">
      <c r="A21" s="474" t="s">
        <v>1142</v>
      </c>
      <c r="B21" s="475" t="s">
        <v>1062</v>
      </c>
      <c r="C21" s="476" t="s">
        <v>694</v>
      </c>
      <c r="D21" s="477" t="s">
        <v>1143</v>
      </c>
      <c r="E21" s="438">
        <v>284838241</v>
      </c>
      <c r="F21" s="477" t="s">
        <v>1144</v>
      </c>
      <c r="G21" s="478">
        <v>802517019</v>
      </c>
    </row>
    <row r="22" spans="1:7" ht="15">
      <c r="A22" s="474" t="s">
        <v>1145</v>
      </c>
      <c r="B22" s="475" t="s">
        <v>1064</v>
      </c>
      <c r="C22" s="476" t="s">
        <v>694</v>
      </c>
      <c r="D22" s="477" t="s">
        <v>1146</v>
      </c>
      <c r="E22" s="438">
        <v>29721328</v>
      </c>
      <c r="F22" s="477" t="s">
        <v>1147</v>
      </c>
      <c r="G22" s="478">
        <v>32683465</v>
      </c>
    </row>
    <row r="23" spans="1:7" ht="15">
      <c r="A23" s="474" t="s">
        <v>1148</v>
      </c>
      <c r="B23" s="475" t="s">
        <v>1080</v>
      </c>
      <c r="C23" s="476" t="s">
        <v>694</v>
      </c>
      <c r="D23" s="477" t="s">
        <v>1149</v>
      </c>
      <c r="E23" s="438">
        <v>255116913</v>
      </c>
      <c r="F23" s="477" t="s">
        <v>1150</v>
      </c>
      <c r="G23" s="478">
        <v>769833554</v>
      </c>
    </row>
    <row r="24" spans="1:7" ht="15">
      <c r="A24" s="474" t="s">
        <v>1151</v>
      </c>
      <c r="B24" s="475" t="s">
        <v>1084</v>
      </c>
      <c r="C24" s="476" t="s">
        <v>694</v>
      </c>
      <c r="D24" s="477" t="s">
        <v>1152</v>
      </c>
      <c r="E24" s="438">
        <v>5112782818</v>
      </c>
      <c r="F24" s="477" t="s">
        <v>1153</v>
      </c>
      <c r="G24" s="478">
        <v>14172194886</v>
      </c>
    </row>
    <row r="25" spans="1:7" ht="15">
      <c r="A25" s="474" t="s">
        <v>1154</v>
      </c>
      <c r="B25" s="475" t="s">
        <v>1155</v>
      </c>
      <c r="C25" s="476" t="s">
        <v>1156</v>
      </c>
      <c r="D25" s="477" t="s">
        <v>1157</v>
      </c>
      <c r="E25" s="438">
        <v>383458710</v>
      </c>
      <c r="F25" s="477" t="s">
        <v>1158</v>
      </c>
      <c r="G25" s="478">
        <v>1242393682</v>
      </c>
    </row>
    <row r="26" spans="1:7" ht="15">
      <c r="A26" s="474" t="s">
        <v>1159</v>
      </c>
      <c r="B26" s="475" t="s">
        <v>1160</v>
      </c>
      <c r="C26" s="476" t="s">
        <v>1156</v>
      </c>
      <c r="D26" s="477" t="s">
        <v>706</v>
      </c>
      <c r="E26" s="438">
        <v>0</v>
      </c>
      <c r="F26" s="477" t="s">
        <v>706</v>
      </c>
      <c r="G26" s="478">
        <v>0</v>
      </c>
    </row>
    <row r="27" spans="1:7" ht="15">
      <c r="A27" s="474" t="s">
        <v>1161</v>
      </c>
      <c r="B27" s="475" t="s">
        <v>1162</v>
      </c>
      <c r="C27" s="476" t="s">
        <v>694</v>
      </c>
      <c r="D27" s="477" t="s">
        <v>706</v>
      </c>
      <c r="E27" s="438">
        <v>0</v>
      </c>
      <c r="F27" s="477" t="s">
        <v>706</v>
      </c>
      <c r="G27" s="478">
        <v>0</v>
      </c>
    </row>
    <row r="28" spans="1:7" ht="15">
      <c r="A28" s="474" t="s">
        <v>1163</v>
      </c>
      <c r="B28" s="475" t="s">
        <v>1164</v>
      </c>
      <c r="C28" s="476" t="s">
        <v>694</v>
      </c>
      <c r="D28" s="477" t="s">
        <v>706</v>
      </c>
      <c r="E28" s="438">
        <v>0</v>
      </c>
      <c r="F28" s="477" t="s">
        <v>706</v>
      </c>
      <c r="G28" s="478">
        <v>0</v>
      </c>
    </row>
    <row r="29" spans="1:7" ht="15">
      <c r="A29" s="474" t="s">
        <v>1165</v>
      </c>
      <c r="B29" s="475" t="s">
        <v>1088</v>
      </c>
      <c r="C29" s="476" t="s">
        <v>694</v>
      </c>
      <c r="D29" s="553">
        <v>5131251697</v>
      </c>
      <c r="E29" s="438">
        <v>4729324108</v>
      </c>
      <c r="F29" s="554">
        <v>14785991037</v>
      </c>
      <c r="G29" s="478">
        <v>12929801204</v>
      </c>
    </row>
    <row r="30" spans="1:7" ht="15.75" thickBot="1">
      <c r="A30" s="479" t="s">
        <v>1166</v>
      </c>
      <c r="B30" s="480" t="s">
        <v>1095</v>
      </c>
      <c r="C30" s="481" t="s">
        <v>694</v>
      </c>
      <c r="D30" s="482">
        <f>D29/(4303050-221600)</f>
        <v>1257.2129260434403</v>
      </c>
      <c r="E30" s="482">
        <f>E29/(4303050-221600)</f>
        <v>1158.736259907631</v>
      </c>
      <c r="F30" s="482">
        <f>F29/(4303050-221600)</f>
        <v>3622.729921228975</v>
      </c>
      <c r="G30" s="483">
        <f>G29/(4303505-221600)</f>
        <v>3167.5899375414174</v>
      </c>
    </row>
    <row r="32" spans="1:7" ht="15">
      <c r="A32" s="435"/>
      <c r="B32" s="435"/>
      <c r="C32" s="435"/>
      <c r="D32" s="436"/>
      <c r="E32" s="491" t="s">
        <v>1167</v>
      </c>
      <c r="F32" s="491"/>
      <c r="G32" s="491"/>
    </row>
    <row r="33" spans="1:7" ht="15">
      <c r="A33" s="435" t="s">
        <v>989</v>
      </c>
      <c r="B33" s="435"/>
      <c r="C33" s="436" t="s">
        <v>990</v>
      </c>
      <c r="D33" s="437"/>
      <c r="E33" s="492" t="s">
        <v>991</v>
      </c>
      <c r="F33" s="492"/>
      <c r="G33" s="492"/>
    </row>
  </sheetData>
  <sheetProtection/>
  <mergeCells count="11">
    <mergeCell ref="C7:C8"/>
    <mergeCell ref="E32:G32"/>
    <mergeCell ref="E33:G33"/>
    <mergeCell ref="A1:G1"/>
    <mergeCell ref="A2:G2"/>
    <mergeCell ref="A4:G4"/>
    <mergeCell ref="A5:G5"/>
    <mergeCell ref="A7:A8"/>
    <mergeCell ref="D7:E7"/>
    <mergeCell ref="F7:G7"/>
    <mergeCell ref="B7:B8"/>
  </mergeCells>
  <printOptions horizontalCentered="1"/>
  <pageMargins left="0.36" right="0.1968503937007874" top="0.39" bottom="0.4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4"/>
  <sheetViews>
    <sheetView zoomScalePageLayoutView="0" workbookViewId="0" topLeftCell="A1">
      <selection activeCell="K15" sqref="K15"/>
    </sheetView>
  </sheetViews>
  <sheetFormatPr defaultColWidth="9.140625" defaultRowHeight="15"/>
  <cols>
    <col min="1" max="1" width="2.140625" style="0" customWidth="1"/>
    <col min="2" max="2" width="47.28125" style="0" customWidth="1"/>
    <col min="3" max="3" width="6.7109375" style="0" bestFit="1" customWidth="1"/>
    <col min="4" max="4" width="7.7109375" style="0" customWidth="1"/>
    <col min="5" max="6" width="15.57421875" style="0" bestFit="1" customWidth="1"/>
  </cols>
  <sheetData>
    <row r="1" spans="2:6" ht="15">
      <c r="B1" s="439" t="s">
        <v>680</v>
      </c>
      <c r="C1" s="440"/>
      <c r="D1" s="488" t="s">
        <v>992</v>
      </c>
      <c r="E1" s="488"/>
      <c r="F1" s="488"/>
    </row>
    <row r="2" spans="4:6" ht="15">
      <c r="D2" s="488" t="s">
        <v>683</v>
      </c>
      <c r="E2" s="488"/>
      <c r="F2" s="488"/>
    </row>
    <row r="3" spans="4:6" ht="15">
      <c r="D3" s="488" t="s">
        <v>684</v>
      </c>
      <c r="E3" s="488"/>
      <c r="F3" s="488"/>
    </row>
    <row r="4" ht="6" customHeight="1"/>
    <row r="5" spans="2:6" ht="25.5">
      <c r="B5" s="495" t="s">
        <v>993</v>
      </c>
      <c r="C5" s="495"/>
      <c r="D5" s="495"/>
      <c r="E5" s="495"/>
      <c r="F5" s="495"/>
    </row>
    <row r="6" spans="2:6" ht="17.25">
      <c r="B6" s="509" t="s">
        <v>994</v>
      </c>
      <c r="C6" s="509"/>
      <c r="D6" s="509"/>
      <c r="E6" s="509"/>
      <c r="F6" s="509"/>
    </row>
    <row r="7" ht="7.5" customHeight="1" thickBot="1"/>
    <row r="8" spans="1:6" ht="36" customHeight="1">
      <c r="A8" s="370"/>
      <c r="B8" s="510" t="s">
        <v>687</v>
      </c>
      <c r="C8" s="512" t="s">
        <v>995</v>
      </c>
      <c r="D8" s="512" t="s">
        <v>996</v>
      </c>
      <c r="E8" s="505" t="s">
        <v>997</v>
      </c>
      <c r="F8" s="506"/>
    </row>
    <row r="9" spans="1:6" ht="15">
      <c r="A9" s="370"/>
      <c r="B9" s="511"/>
      <c r="C9" s="513"/>
      <c r="D9" s="513"/>
      <c r="E9" s="441" t="s">
        <v>998</v>
      </c>
      <c r="F9" s="442" t="s">
        <v>999</v>
      </c>
    </row>
    <row r="10" spans="2:6" ht="15.75" thickBot="1">
      <c r="B10" s="443">
        <v>1</v>
      </c>
      <c r="C10" s="444">
        <v>2</v>
      </c>
      <c r="D10" s="444">
        <v>3</v>
      </c>
      <c r="E10" s="444">
        <v>4</v>
      </c>
      <c r="F10" s="445">
        <v>5</v>
      </c>
    </row>
    <row r="11" spans="2:6" ht="5.25" customHeight="1">
      <c r="B11" s="446"/>
      <c r="C11" s="447"/>
      <c r="D11" s="447"/>
      <c r="E11" s="447"/>
      <c r="F11" s="448"/>
    </row>
    <row r="12" spans="2:6" ht="15">
      <c r="B12" s="449" t="s">
        <v>1000</v>
      </c>
      <c r="C12" s="450" t="s">
        <v>979</v>
      </c>
      <c r="D12" s="450" t="s">
        <v>694</v>
      </c>
      <c r="E12" s="451" t="s">
        <v>706</v>
      </c>
      <c r="F12" s="452" t="s">
        <v>706</v>
      </c>
    </row>
    <row r="13" spans="2:6" ht="26.25">
      <c r="B13" s="453" t="s">
        <v>1001</v>
      </c>
      <c r="C13" s="454" t="s">
        <v>1002</v>
      </c>
      <c r="D13" s="454" t="s">
        <v>694</v>
      </c>
      <c r="E13" s="455" t="s">
        <v>1003</v>
      </c>
      <c r="F13" s="456" t="s">
        <v>1004</v>
      </c>
    </row>
    <row r="14" spans="2:6" ht="15">
      <c r="B14" s="453" t="s">
        <v>1005</v>
      </c>
      <c r="C14" s="454" t="s">
        <v>1006</v>
      </c>
      <c r="D14" s="454" t="s">
        <v>694</v>
      </c>
      <c r="E14" s="455" t="s">
        <v>1007</v>
      </c>
      <c r="F14" s="456" t="s">
        <v>1008</v>
      </c>
    </row>
    <row r="15" spans="2:6" ht="15">
      <c r="B15" s="453" t="s">
        <v>1009</v>
      </c>
      <c r="C15" s="454" t="s">
        <v>1010</v>
      </c>
      <c r="D15" s="454" t="s">
        <v>694</v>
      </c>
      <c r="E15" s="455" t="s">
        <v>1011</v>
      </c>
      <c r="F15" s="456" t="s">
        <v>1012</v>
      </c>
    </row>
    <row r="16" spans="2:6" ht="15">
      <c r="B16" s="453" t="s">
        <v>1013</v>
      </c>
      <c r="C16" s="454" t="s">
        <v>1014</v>
      </c>
      <c r="D16" s="454" t="s">
        <v>694</v>
      </c>
      <c r="E16" s="455" t="s">
        <v>1015</v>
      </c>
      <c r="F16" s="456" t="s">
        <v>1016</v>
      </c>
    </row>
    <row r="17" spans="2:6" ht="15">
      <c r="B17" s="453" t="s">
        <v>1017</v>
      </c>
      <c r="C17" s="454" t="s">
        <v>1018</v>
      </c>
      <c r="D17" s="454" t="s">
        <v>694</v>
      </c>
      <c r="E17" s="455" t="s">
        <v>1019</v>
      </c>
      <c r="F17" s="456" t="s">
        <v>1020</v>
      </c>
    </row>
    <row r="18" spans="2:6" ht="15">
      <c r="B18" s="453" t="s">
        <v>1021</v>
      </c>
      <c r="C18" s="454" t="s">
        <v>1022</v>
      </c>
      <c r="D18" s="454" t="s">
        <v>694</v>
      </c>
      <c r="E18" s="455" t="s">
        <v>1023</v>
      </c>
      <c r="F18" s="456" t="s">
        <v>1024</v>
      </c>
    </row>
    <row r="19" spans="2:6" ht="15">
      <c r="B19" s="453" t="s">
        <v>1025</v>
      </c>
      <c r="C19" s="454" t="s">
        <v>1026</v>
      </c>
      <c r="D19" s="454" t="s">
        <v>694</v>
      </c>
      <c r="E19" s="455" t="s">
        <v>1027</v>
      </c>
      <c r="F19" s="456" t="s">
        <v>1028</v>
      </c>
    </row>
    <row r="20" spans="2:6" ht="15">
      <c r="B20" s="449" t="s">
        <v>1029</v>
      </c>
      <c r="C20" s="450" t="s">
        <v>1030</v>
      </c>
      <c r="D20" s="450" t="s">
        <v>694</v>
      </c>
      <c r="E20" s="451" t="s">
        <v>1031</v>
      </c>
      <c r="F20" s="452" t="s">
        <v>1032</v>
      </c>
    </row>
    <row r="21" spans="2:6" ht="15">
      <c r="B21" s="449" t="s">
        <v>1033</v>
      </c>
      <c r="C21" s="450" t="s">
        <v>979</v>
      </c>
      <c r="D21" s="450" t="s">
        <v>694</v>
      </c>
      <c r="E21" s="451" t="s">
        <v>706</v>
      </c>
      <c r="F21" s="452" t="s">
        <v>706</v>
      </c>
    </row>
    <row r="22" spans="2:6" ht="26.25">
      <c r="B22" s="453" t="s">
        <v>1034</v>
      </c>
      <c r="C22" s="454" t="s">
        <v>1035</v>
      </c>
      <c r="D22" s="454" t="s">
        <v>694</v>
      </c>
      <c r="E22" s="455" t="s">
        <v>1036</v>
      </c>
      <c r="F22" s="456" t="s">
        <v>1037</v>
      </c>
    </row>
    <row r="23" spans="2:6" ht="26.25">
      <c r="B23" s="453" t="s">
        <v>1038</v>
      </c>
      <c r="C23" s="454" t="s">
        <v>1039</v>
      </c>
      <c r="D23" s="454" t="s">
        <v>694</v>
      </c>
      <c r="E23" s="455" t="s">
        <v>706</v>
      </c>
      <c r="F23" s="456" t="s">
        <v>706</v>
      </c>
    </row>
    <row r="24" spans="2:6" ht="15">
      <c r="B24" s="453" t="s">
        <v>1040</v>
      </c>
      <c r="C24" s="454" t="s">
        <v>1041</v>
      </c>
      <c r="D24" s="454" t="s">
        <v>694</v>
      </c>
      <c r="E24" s="455" t="s">
        <v>1042</v>
      </c>
      <c r="F24" s="456" t="s">
        <v>1043</v>
      </c>
    </row>
    <row r="25" spans="2:6" ht="26.25">
      <c r="B25" s="453" t="s">
        <v>1044</v>
      </c>
      <c r="C25" s="454" t="s">
        <v>1045</v>
      </c>
      <c r="D25" s="454" t="s">
        <v>694</v>
      </c>
      <c r="E25" s="455" t="s">
        <v>1046</v>
      </c>
      <c r="F25" s="456" t="s">
        <v>1047</v>
      </c>
    </row>
    <row r="26" spans="2:6" ht="15">
      <c r="B26" s="453" t="s">
        <v>1048</v>
      </c>
      <c r="C26" s="454" t="s">
        <v>1049</v>
      </c>
      <c r="D26" s="454" t="s">
        <v>694</v>
      </c>
      <c r="E26" s="455" t="s">
        <v>706</v>
      </c>
      <c r="F26" s="456" t="s">
        <v>706</v>
      </c>
    </row>
    <row r="27" spans="2:6" ht="15">
      <c r="B27" s="453" t="s">
        <v>1050</v>
      </c>
      <c r="C27" s="454" t="s">
        <v>1051</v>
      </c>
      <c r="D27" s="454" t="s">
        <v>694</v>
      </c>
      <c r="E27" s="455" t="s">
        <v>706</v>
      </c>
      <c r="F27" s="456" t="s">
        <v>706</v>
      </c>
    </row>
    <row r="28" spans="2:6" ht="15">
      <c r="B28" s="453" t="s">
        <v>1052</v>
      </c>
      <c r="C28" s="454" t="s">
        <v>1053</v>
      </c>
      <c r="D28" s="454" t="s">
        <v>694</v>
      </c>
      <c r="E28" s="455" t="s">
        <v>1054</v>
      </c>
      <c r="F28" s="456" t="s">
        <v>1055</v>
      </c>
    </row>
    <row r="29" spans="2:6" ht="15">
      <c r="B29" s="449" t="s">
        <v>1056</v>
      </c>
      <c r="C29" s="450" t="s">
        <v>1057</v>
      </c>
      <c r="D29" s="450" t="s">
        <v>694</v>
      </c>
      <c r="E29" s="451" t="s">
        <v>1058</v>
      </c>
      <c r="F29" s="452" t="s">
        <v>1059</v>
      </c>
    </row>
    <row r="30" spans="2:6" ht="15">
      <c r="B30" s="449" t="s">
        <v>1060</v>
      </c>
      <c r="C30" s="450" t="s">
        <v>979</v>
      </c>
      <c r="D30" s="450" t="s">
        <v>694</v>
      </c>
      <c r="E30" s="451" t="s">
        <v>706</v>
      </c>
      <c r="F30" s="452" t="s">
        <v>706</v>
      </c>
    </row>
    <row r="31" spans="2:6" ht="26.25">
      <c r="B31" s="453" t="s">
        <v>1061</v>
      </c>
      <c r="C31" s="454" t="s">
        <v>1062</v>
      </c>
      <c r="D31" s="454" t="s">
        <v>694</v>
      </c>
      <c r="E31" s="455" t="s">
        <v>706</v>
      </c>
      <c r="F31" s="456" t="s">
        <v>706</v>
      </c>
    </row>
    <row r="32" spans="2:6" ht="26.25">
      <c r="B32" s="453" t="s">
        <v>1063</v>
      </c>
      <c r="C32" s="454" t="s">
        <v>1064</v>
      </c>
      <c r="D32" s="454" t="s">
        <v>694</v>
      </c>
      <c r="E32" s="455" t="s">
        <v>706</v>
      </c>
      <c r="F32" s="456" t="s">
        <v>706</v>
      </c>
    </row>
    <row r="33" spans="2:6" ht="15">
      <c r="B33" s="453" t="s">
        <v>1065</v>
      </c>
      <c r="C33" s="454" t="s">
        <v>1066</v>
      </c>
      <c r="D33" s="454" t="s">
        <v>694</v>
      </c>
      <c r="E33" s="455" t="s">
        <v>1067</v>
      </c>
      <c r="F33" s="456" t="s">
        <v>1068</v>
      </c>
    </row>
    <row r="34" spans="2:6" ht="15">
      <c r="B34" s="453" t="s">
        <v>1069</v>
      </c>
      <c r="C34" s="454" t="s">
        <v>1070</v>
      </c>
      <c r="D34" s="454" t="s">
        <v>694</v>
      </c>
      <c r="E34" s="455" t="s">
        <v>1071</v>
      </c>
      <c r="F34" s="456" t="s">
        <v>1072</v>
      </c>
    </row>
    <row r="35" spans="2:6" ht="15">
      <c r="B35" s="453" t="s">
        <v>1073</v>
      </c>
      <c r="C35" s="454" t="s">
        <v>1074</v>
      </c>
      <c r="D35" s="454" t="s">
        <v>694</v>
      </c>
      <c r="E35" s="455" t="s">
        <v>706</v>
      </c>
      <c r="F35" s="456" t="s">
        <v>706</v>
      </c>
    </row>
    <row r="36" spans="2:6" ht="15">
      <c r="B36" s="453" t="s">
        <v>1075</v>
      </c>
      <c r="C36" s="454" t="s">
        <v>1076</v>
      </c>
      <c r="D36" s="454" t="s">
        <v>694</v>
      </c>
      <c r="E36" s="455" t="s">
        <v>1077</v>
      </c>
      <c r="F36" s="456" t="s">
        <v>1078</v>
      </c>
    </row>
    <row r="37" spans="2:6" ht="15">
      <c r="B37" s="449" t="s">
        <v>1079</v>
      </c>
      <c r="C37" s="450" t="s">
        <v>1080</v>
      </c>
      <c r="D37" s="450" t="s">
        <v>694</v>
      </c>
      <c r="E37" s="451" t="s">
        <v>1081</v>
      </c>
      <c r="F37" s="452" t="s">
        <v>1082</v>
      </c>
    </row>
    <row r="38" spans="2:6" ht="15">
      <c r="B38" s="449" t="s">
        <v>1083</v>
      </c>
      <c r="C38" s="450" t="s">
        <v>1084</v>
      </c>
      <c r="D38" s="450" t="s">
        <v>694</v>
      </c>
      <c r="E38" s="451" t="s">
        <v>1085</v>
      </c>
      <c r="F38" s="452" t="s">
        <v>1086</v>
      </c>
    </row>
    <row r="39" spans="2:6" ht="15">
      <c r="B39" s="449" t="s">
        <v>1087</v>
      </c>
      <c r="C39" s="450" t="s">
        <v>1088</v>
      </c>
      <c r="D39" s="450" t="s">
        <v>694</v>
      </c>
      <c r="E39" s="451" t="s">
        <v>700</v>
      </c>
      <c r="F39" s="452" t="s">
        <v>1089</v>
      </c>
    </row>
    <row r="40" spans="2:6" ht="15">
      <c r="B40" s="453" t="s">
        <v>1090</v>
      </c>
      <c r="C40" s="454" t="s">
        <v>1091</v>
      </c>
      <c r="D40" s="454" t="s">
        <v>694</v>
      </c>
      <c r="E40" s="455" t="s">
        <v>1092</v>
      </c>
      <c r="F40" s="456" t="s">
        <v>1093</v>
      </c>
    </row>
    <row r="41" spans="2:6" ht="15.75" thickBot="1">
      <c r="B41" s="457" t="s">
        <v>1094</v>
      </c>
      <c r="C41" s="458" t="s">
        <v>1095</v>
      </c>
      <c r="D41" s="458" t="s">
        <v>694</v>
      </c>
      <c r="E41" s="459" t="s">
        <v>699</v>
      </c>
      <c r="F41" s="460" t="s">
        <v>700</v>
      </c>
    </row>
    <row r="43" spans="4:6" s="461" customFormat="1" ht="14.25">
      <c r="D43" s="507" t="s">
        <v>986</v>
      </c>
      <c r="E43" s="507"/>
      <c r="F43" s="507"/>
    </row>
    <row r="44" spans="1:6" s="461" customFormat="1" ht="14.25">
      <c r="A44" s="462" t="s">
        <v>1096</v>
      </c>
      <c r="D44" s="508" t="s">
        <v>1097</v>
      </c>
      <c r="E44" s="508"/>
      <c r="F44" s="508"/>
    </row>
  </sheetData>
  <sheetProtection/>
  <mergeCells count="11">
    <mergeCell ref="D8:D9"/>
    <mergeCell ref="E8:F8"/>
    <mergeCell ref="D43:F43"/>
    <mergeCell ref="D44:F44"/>
    <mergeCell ref="D1:F1"/>
    <mergeCell ref="D2:F2"/>
    <mergeCell ref="D3:F3"/>
    <mergeCell ref="B5:F5"/>
    <mergeCell ref="B6:F6"/>
    <mergeCell ref="B8:B9"/>
    <mergeCell ref="C8:C9"/>
  </mergeCells>
  <printOptions/>
  <pageMargins left="0.55" right="0.19" top="0.75" bottom="0.5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C705"/>
  <sheetViews>
    <sheetView zoomScalePageLayoutView="0" workbookViewId="0" topLeftCell="A1">
      <selection activeCell="L19" sqref="L19"/>
    </sheetView>
  </sheetViews>
  <sheetFormatPr defaultColWidth="9.140625" defaultRowHeight="15"/>
  <cols>
    <col min="1" max="1" width="3.57421875" style="0" customWidth="1"/>
    <col min="4" max="4" width="8.28125" style="0" customWidth="1"/>
    <col min="5" max="5" width="12.28125" style="0" customWidth="1"/>
    <col min="6" max="6" width="0.9921875" style="0" customWidth="1"/>
    <col min="7" max="7" width="14.7109375" style="0" customWidth="1"/>
    <col min="8" max="8" width="1.7109375" style="0" customWidth="1"/>
    <col min="9" max="9" width="15.8515625" style="0" customWidth="1"/>
    <col min="10" max="10" width="2.28125" style="0" customWidth="1"/>
    <col min="11" max="11" width="17.57421875" style="0" customWidth="1"/>
    <col min="13" max="13" width="11.00390625" style="0" bestFit="1" customWidth="1"/>
  </cols>
  <sheetData>
    <row r="1" spans="1:237" ht="19.5" customHeight="1">
      <c r="A1" s="4" t="s">
        <v>0</v>
      </c>
      <c r="B1" s="5"/>
      <c r="C1" s="6"/>
      <c r="D1" s="6"/>
      <c r="E1" s="7"/>
      <c r="F1" s="6"/>
      <c r="G1" s="8"/>
      <c r="H1" s="6"/>
      <c r="I1" s="9"/>
      <c r="J1" s="10"/>
      <c r="K1" s="11"/>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row>
    <row r="2" spans="1:237" ht="30" customHeight="1">
      <c r="A2" s="13" t="s">
        <v>1</v>
      </c>
      <c r="B2" s="14"/>
      <c r="C2" s="6"/>
      <c r="D2" s="6"/>
      <c r="E2" s="7"/>
      <c r="F2" s="6"/>
      <c r="G2" s="8"/>
      <c r="H2" s="15"/>
      <c r="I2" s="16"/>
      <c r="J2" s="17"/>
      <c r="K2" s="11" t="s">
        <v>2</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row>
    <row r="3" spans="1:237" ht="9.75" customHeight="1" hidden="1">
      <c r="A3" s="18"/>
      <c r="B3" s="7"/>
      <c r="C3" s="6"/>
      <c r="D3" s="6"/>
      <c r="E3" s="7"/>
      <c r="F3" s="6"/>
      <c r="G3" s="8"/>
      <c r="H3" s="15"/>
      <c r="I3" s="548" t="s">
        <v>3</v>
      </c>
      <c r="J3" s="548"/>
      <c r="K3" s="548"/>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11" ht="24.75" customHeight="1" hidden="1">
      <c r="A4" s="19"/>
      <c r="B4" s="20"/>
      <c r="C4" s="20"/>
      <c r="D4" s="20"/>
      <c r="E4" s="20"/>
      <c r="F4" s="20"/>
      <c r="G4" s="20"/>
      <c r="H4" s="20"/>
      <c r="I4" s="548"/>
      <c r="J4" s="548"/>
      <c r="K4" s="548"/>
    </row>
    <row r="5" spans="1:11" ht="19.5" customHeight="1">
      <c r="A5" s="21" t="s">
        <v>671</v>
      </c>
      <c r="B5" s="22"/>
      <c r="C5" s="22"/>
      <c r="D5" s="22"/>
      <c r="E5" s="22"/>
      <c r="F5" s="22"/>
      <c r="G5" s="22"/>
      <c r="H5" s="22"/>
      <c r="I5" s="23"/>
      <c r="J5" s="23"/>
      <c r="K5" s="24" t="s">
        <v>4</v>
      </c>
    </row>
    <row r="6" spans="1:11" ht="10.5" customHeight="1">
      <c r="A6" s="25"/>
      <c r="B6" s="26"/>
      <c r="C6" s="26"/>
      <c r="D6" s="26"/>
      <c r="E6" s="26"/>
      <c r="F6" s="26"/>
      <c r="G6" s="26"/>
      <c r="H6" s="26"/>
      <c r="I6" s="16"/>
      <c r="J6" s="16"/>
      <c r="K6" s="16"/>
    </row>
    <row r="7" spans="1:11" ht="19.5" customHeight="1">
      <c r="A7" s="27" t="s">
        <v>5</v>
      </c>
      <c r="B7" s="28" t="s">
        <v>6</v>
      </c>
      <c r="C7" s="28"/>
      <c r="D7" s="28"/>
      <c r="E7" s="28"/>
      <c r="F7" s="28"/>
      <c r="G7" s="28"/>
      <c r="H7" s="28"/>
      <c r="I7" s="11"/>
      <c r="J7" s="11"/>
      <c r="K7" s="11"/>
    </row>
    <row r="8" spans="1:11" ht="22.5" customHeight="1">
      <c r="A8" s="27" t="s">
        <v>7</v>
      </c>
      <c r="B8" s="28" t="s">
        <v>8</v>
      </c>
      <c r="C8" s="28"/>
      <c r="D8" s="28"/>
      <c r="E8" s="26" t="s">
        <v>9</v>
      </c>
      <c r="F8" s="28"/>
      <c r="G8" s="28"/>
      <c r="H8" s="28"/>
      <c r="I8" s="11"/>
      <c r="J8" s="11"/>
      <c r="K8" s="11"/>
    </row>
    <row r="9" spans="1:11" ht="15" hidden="1">
      <c r="A9" s="25"/>
      <c r="B9" s="549" t="s">
        <v>9</v>
      </c>
      <c r="C9" s="549"/>
      <c r="D9" s="549"/>
      <c r="E9" s="549"/>
      <c r="F9" s="549"/>
      <c r="G9" s="549"/>
      <c r="H9" s="549"/>
      <c r="I9" s="549"/>
      <c r="J9" s="549"/>
      <c r="K9" s="549"/>
    </row>
    <row r="10" spans="1:11" ht="18" customHeight="1">
      <c r="A10" s="27" t="s">
        <v>10</v>
      </c>
      <c r="B10" s="28" t="s">
        <v>11</v>
      </c>
      <c r="C10" s="28"/>
      <c r="D10" s="28"/>
      <c r="E10" s="26" t="s">
        <v>12</v>
      </c>
      <c r="F10" s="28"/>
      <c r="G10" s="28"/>
      <c r="H10" s="28"/>
      <c r="I10" s="11"/>
      <c r="J10" s="11"/>
      <c r="K10" s="11"/>
    </row>
    <row r="11" spans="1:11" s="29" customFormat="1" ht="21.75" customHeight="1">
      <c r="A11" s="27" t="s">
        <v>13</v>
      </c>
      <c r="B11" s="28" t="s">
        <v>14</v>
      </c>
      <c r="C11" s="28"/>
      <c r="D11" s="28"/>
      <c r="E11" s="28"/>
      <c r="F11" s="28"/>
      <c r="G11" s="28"/>
      <c r="H11" s="28"/>
      <c r="I11" s="11"/>
      <c r="J11" s="11"/>
      <c r="K11" s="11"/>
    </row>
    <row r="12" spans="1:11" s="29" customFormat="1" ht="50.25" customHeight="1">
      <c r="A12" s="25"/>
      <c r="B12" s="550" t="s">
        <v>15</v>
      </c>
      <c r="C12" s="550"/>
      <c r="D12" s="550"/>
      <c r="E12" s="550"/>
      <c r="F12" s="550"/>
      <c r="G12" s="550"/>
      <c r="H12" s="550"/>
      <c r="I12" s="550"/>
      <c r="J12" s="550"/>
      <c r="K12" s="550"/>
    </row>
    <row r="13" spans="1:11" s="29" customFormat="1" ht="14.25" hidden="1">
      <c r="A13" s="25"/>
      <c r="B13" s="551" t="s">
        <v>16</v>
      </c>
      <c r="C13" s="550"/>
      <c r="D13" s="550"/>
      <c r="E13" s="550"/>
      <c r="F13" s="550"/>
      <c r="G13" s="550"/>
      <c r="H13" s="550"/>
      <c r="I13" s="550"/>
      <c r="J13" s="550"/>
      <c r="K13" s="550"/>
    </row>
    <row r="14" spans="1:11" s="29" customFormat="1" ht="21" customHeight="1">
      <c r="A14" s="27" t="s">
        <v>17</v>
      </c>
      <c r="B14" s="28" t="s">
        <v>18</v>
      </c>
      <c r="C14" s="28"/>
      <c r="D14" s="28"/>
      <c r="E14" s="28"/>
      <c r="F14" s="28"/>
      <c r="G14" s="28"/>
      <c r="H14" s="28"/>
      <c r="I14" s="11"/>
      <c r="J14" s="11"/>
      <c r="K14" s="11"/>
    </row>
    <row r="15" spans="1:11" ht="24.75" customHeight="1" hidden="1">
      <c r="A15" s="30" t="s">
        <v>19</v>
      </c>
      <c r="B15" s="31" t="s">
        <v>20</v>
      </c>
      <c r="C15" s="32"/>
      <c r="D15" s="32"/>
      <c r="E15" s="32"/>
      <c r="F15" s="32"/>
      <c r="G15" s="32"/>
      <c r="H15" s="32"/>
      <c r="I15" s="11" t="s">
        <v>21</v>
      </c>
      <c r="J15" s="33"/>
      <c r="K15" s="33"/>
    </row>
    <row r="16" spans="1:11" ht="24" customHeight="1" hidden="1">
      <c r="A16" s="34"/>
      <c r="B16" s="32"/>
      <c r="C16" s="32" t="s">
        <v>22</v>
      </c>
      <c r="D16" s="32"/>
      <c r="E16" s="32"/>
      <c r="F16" s="32"/>
      <c r="G16" s="32"/>
      <c r="H16" s="32"/>
      <c r="I16" s="33" t="s">
        <v>23</v>
      </c>
      <c r="J16" s="33"/>
      <c r="K16" s="33"/>
    </row>
    <row r="17" spans="1:11" ht="18" customHeight="1">
      <c r="A17" s="27" t="s">
        <v>24</v>
      </c>
      <c r="B17" s="28" t="s">
        <v>25</v>
      </c>
      <c r="C17" s="28"/>
      <c r="D17" s="28"/>
      <c r="E17" s="28"/>
      <c r="F17" s="28"/>
      <c r="G17" s="28"/>
      <c r="H17" s="28"/>
      <c r="I17" s="11"/>
      <c r="J17" s="11"/>
      <c r="K17" s="11"/>
    </row>
    <row r="18" spans="1:11" ht="19.5" customHeight="1">
      <c r="A18" s="27" t="s">
        <v>7</v>
      </c>
      <c r="B18" s="28" t="s">
        <v>26</v>
      </c>
      <c r="C18" s="28"/>
      <c r="D18" s="28"/>
      <c r="E18" s="28"/>
      <c r="F18" s="28"/>
      <c r="G18" s="28"/>
      <c r="H18" s="28"/>
      <c r="I18" s="11"/>
      <c r="J18" s="11"/>
      <c r="K18" s="11"/>
    </row>
    <row r="19" spans="1:11" ht="19.5" customHeight="1">
      <c r="A19" s="25"/>
      <c r="B19" s="26" t="s">
        <v>27</v>
      </c>
      <c r="C19" s="26"/>
      <c r="D19" s="26"/>
      <c r="E19" s="26"/>
      <c r="F19" s="26"/>
      <c r="G19" s="26"/>
      <c r="H19" s="26"/>
      <c r="I19" s="16"/>
      <c r="J19" s="16"/>
      <c r="K19" s="16"/>
    </row>
    <row r="20" spans="1:11" ht="15">
      <c r="A20" s="25"/>
      <c r="B20" s="26" t="s">
        <v>673</v>
      </c>
      <c r="C20" s="26"/>
      <c r="D20" s="26"/>
      <c r="E20" s="26"/>
      <c r="F20" s="26"/>
      <c r="G20" s="26"/>
      <c r="H20" s="26"/>
      <c r="I20" s="16"/>
      <c r="J20" s="16"/>
      <c r="K20" s="16"/>
    </row>
    <row r="21" spans="1:11" ht="20.25" customHeight="1">
      <c r="A21" s="27" t="s">
        <v>10</v>
      </c>
      <c r="B21" s="28" t="s">
        <v>28</v>
      </c>
      <c r="C21" s="28"/>
      <c r="D21" s="28"/>
      <c r="E21" s="28"/>
      <c r="F21" s="28"/>
      <c r="G21" s="28"/>
      <c r="H21" s="28"/>
      <c r="I21" s="11"/>
      <c r="J21" s="11"/>
      <c r="K21" s="11"/>
    </row>
    <row r="22" spans="1:11" ht="15.75" customHeight="1">
      <c r="A22" s="25"/>
      <c r="B22" s="26" t="s">
        <v>29</v>
      </c>
      <c r="C22" s="26"/>
      <c r="D22" s="26"/>
      <c r="E22" s="26"/>
      <c r="F22" s="26"/>
      <c r="G22" s="26"/>
      <c r="H22" s="26"/>
      <c r="I22" s="16"/>
      <c r="J22" s="16"/>
      <c r="K22" s="16"/>
    </row>
    <row r="23" spans="1:11" ht="21" customHeight="1">
      <c r="A23" s="27" t="s">
        <v>30</v>
      </c>
      <c r="B23" s="28" t="s">
        <v>31</v>
      </c>
      <c r="C23" s="28"/>
      <c r="D23" s="28"/>
      <c r="E23" s="28"/>
      <c r="F23" s="28"/>
      <c r="G23" s="28"/>
      <c r="H23" s="28"/>
      <c r="I23" s="11"/>
      <c r="J23" s="11"/>
      <c r="K23" s="11"/>
    </row>
    <row r="24" spans="1:11" ht="21" customHeight="1">
      <c r="A24" s="27" t="s">
        <v>7</v>
      </c>
      <c r="B24" s="28" t="s">
        <v>32</v>
      </c>
      <c r="C24" s="28"/>
      <c r="D24" s="28"/>
      <c r="E24" s="28"/>
      <c r="F24" s="28"/>
      <c r="G24" s="28"/>
      <c r="H24" s="28"/>
      <c r="I24" s="11"/>
      <c r="J24" s="11"/>
      <c r="K24" s="11"/>
    </row>
    <row r="25" spans="1:11" ht="42.75" customHeight="1">
      <c r="A25" s="25"/>
      <c r="B25" s="516" t="s">
        <v>33</v>
      </c>
      <c r="C25" s="516"/>
      <c r="D25" s="516"/>
      <c r="E25" s="516"/>
      <c r="F25" s="516"/>
      <c r="G25" s="516"/>
      <c r="H25" s="516"/>
      <c r="I25" s="516"/>
      <c r="J25" s="516"/>
      <c r="K25" s="516"/>
    </row>
    <row r="26" spans="1:11" ht="22.5" customHeight="1">
      <c r="A26" s="27" t="s">
        <v>10</v>
      </c>
      <c r="B26" s="28" t="s">
        <v>34</v>
      </c>
      <c r="C26" s="28"/>
      <c r="D26" s="28"/>
      <c r="E26" s="28"/>
      <c r="F26" s="28"/>
      <c r="G26" s="28"/>
      <c r="H26" s="28"/>
      <c r="I26" s="11"/>
      <c r="J26" s="11"/>
      <c r="K26" s="11"/>
    </row>
    <row r="27" spans="1:11" ht="42" customHeight="1">
      <c r="A27" s="25"/>
      <c r="B27" s="547" t="s">
        <v>35</v>
      </c>
      <c r="C27" s="516"/>
      <c r="D27" s="516"/>
      <c r="E27" s="516"/>
      <c r="F27" s="516"/>
      <c r="G27" s="516"/>
      <c r="H27" s="516"/>
      <c r="I27" s="516"/>
      <c r="J27" s="516"/>
      <c r="K27" s="516"/>
    </row>
    <row r="28" spans="1:11" ht="37.5" customHeight="1">
      <c r="A28" s="25"/>
      <c r="B28" s="547" t="s">
        <v>36</v>
      </c>
      <c r="C28" s="516"/>
      <c r="D28" s="516"/>
      <c r="E28" s="516"/>
      <c r="F28" s="516"/>
      <c r="G28" s="516"/>
      <c r="H28" s="516"/>
      <c r="I28" s="516"/>
      <c r="J28" s="516"/>
      <c r="K28" s="516"/>
    </row>
    <row r="29" spans="1:11" ht="24.75" customHeight="1">
      <c r="A29" s="27" t="s">
        <v>13</v>
      </c>
      <c r="B29" s="28" t="s">
        <v>37</v>
      </c>
      <c r="C29" s="28"/>
      <c r="D29" s="28"/>
      <c r="E29" s="28"/>
      <c r="F29" s="28"/>
      <c r="G29" s="28"/>
      <c r="H29" s="28"/>
      <c r="I29" s="11"/>
      <c r="J29" s="11"/>
      <c r="K29" s="11"/>
    </row>
    <row r="30" spans="1:11" ht="21.75" customHeight="1">
      <c r="A30" s="25"/>
      <c r="B30" s="26" t="s">
        <v>38</v>
      </c>
      <c r="C30" s="26"/>
      <c r="D30" s="26"/>
      <c r="E30" s="26"/>
      <c r="F30" s="26"/>
      <c r="G30" s="26"/>
      <c r="H30" s="26"/>
      <c r="I30" s="16"/>
      <c r="J30" s="16"/>
      <c r="K30" s="16"/>
    </row>
    <row r="31" spans="1:11" ht="12" customHeight="1">
      <c r="A31" s="25"/>
      <c r="B31" s="26"/>
      <c r="C31" s="26"/>
      <c r="D31" s="26"/>
      <c r="E31" s="26"/>
      <c r="F31" s="26"/>
      <c r="G31" s="26"/>
      <c r="H31" s="26"/>
      <c r="I31" s="16"/>
      <c r="J31" s="16"/>
      <c r="K31" s="16"/>
    </row>
    <row r="32" spans="1:11" ht="17.25" customHeight="1">
      <c r="A32" s="27" t="s">
        <v>39</v>
      </c>
      <c r="B32" s="28" t="s">
        <v>40</v>
      </c>
      <c r="C32" s="28"/>
      <c r="D32" s="28"/>
      <c r="E32" s="28"/>
      <c r="F32" s="28"/>
      <c r="G32" s="28"/>
      <c r="H32" s="28"/>
      <c r="I32" s="11"/>
      <c r="J32" s="11"/>
      <c r="K32" s="11"/>
    </row>
    <row r="33" spans="1:11" ht="15.75" customHeight="1">
      <c r="A33" s="27" t="s">
        <v>7</v>
      </c>
      <c r="B33" s="28" t="s">
        <v>41</v>
      </c>
      <c r="C33" s="28"/>
      <c r="D33" s="28"/>
      <c r="E33" s="28"/>
      <c r="F33" s="28"/>
      <c r="G33" s="28"/>
      <c r="H33" s="28"/>
      <c r="I33" s="11"/>
      <c r="J33" s="11"/>
      <c r="K33" s="11"/>
    </row>
    <row r="34" spans="1:11" ht="44.25" customHeight="1">
      <c r="A34" s="25"/>
      <c r="B34" s="537" t="s">
        <v>564</v>
      </c>
      <c r="C34" s="516"/>
      <c r="D34" s="516"/>
      <c r="E34" s="516"/>
      <c r="F34" s="516"/>
      <c r="G34" s="516"/>
      <c r="H34" s="516"/>
      <c r="I34" s="516"/>
      <c r="J34" s="516"/>
      <c r="K34" s="516"/>
    </row>
    <row r="35" spans="1:11" ht="15" customHeight="1">
      <c r="A35" s="25"/>
      <c r="B35" s="28" t="s">
        <v>42</v>
      </c>
      <c r="C35" s="26"/>
      <c r="D35" s="26"/>
      <c r="E35" s="26"/>
      <c r="F35" s="26"/>
      <c r="G35" s="26"/>
      <c r="H35" s="26"/>
      <c r="I35" s="16"/>
      <c r="J35" s="16"/>
      <c r="K35" s="16"/>
    </row>
    <row r="36" spans="1:11" ht="46.5" customHeight="1">
      <c r="A36" s="25"/>
      <c r="B36" s="516" t="s">
        <v>43</v>
      </c>
      <c r="C36" s="516"/>
      <c r="D36" s="516"/>
      <c r="E36" s="516"/>
      <c r="F36" s="516"/>
      <c r="G36" s="516"/>
      <c r="H36" s="516"/>
      <c r="I36" s="516"/>
      <c r="J36" s="516"/>
      <c r="K36" s="516"/>
    </row>
    <row r="37" spans="1:11" ht="92.25" customHeight="1">
      <c r="A37" s="25"/>
      <c r="B37" s="516" t="s">
        <v>633</v>
      </c>
      <c r="C37" s="516"/>
      <c r="D37" s="516"/>
      <c r="E37" s="516"/>
      <c r="F37" s="516"/>
      <c r="G37" s="516"/>
      <c r="H37" s="516"/>
      <c r="I37" s="516"/>
      <c r="J37" s="516"/>
      <c r="K37" s="516"/>
    </row>
    <row r="38" spans="1:11" ht="42" customHeight="1">
      <c r="A38" s="25"/>
      <c r="B38" s="516" t="s">
        <v>44</v>
      </c>
      <c r="C38" s="516"/>
      <c r="D38" s="516"/>
      <c r="E38" s="516"/>
      <c r="F38" s="516"/>
      <c r="G38" s="516"/>
      <c r="H38" s="516"/>
      <c r="I38" s="516"/>
      <c r="J38" s="516"/>
      <c r="K38" s="516"/>
    </row>
    <row r="39" spans="1:11" ht="24.75" customHeight="1">
      <c r="A39" s="27" t="s">
        <v>10</v>
      </c>
      <c r="B39" s="28" t="s">
        <v>45</v>
      </c>
      <c r="C39" s="28"/>
      <c r="D39" s="28"/>
      <c r="E39" s="28"/>
      <c r="F39" s="28"/>
      <c r="G39" s="28"/>
      <c r="H39" s="28"/>
      <c r="I39" s="11"/>
      <c r="J39" s="11"/>
      <c r="K39" s="11"/>
    </row>
    <row r="40" spans="1:11" ht="67.5" customHeight="1">
      <c r="A40" s="25"/>
      <c r="B40" s="537" t="s">
        <v>565</v>
      </c>
      <c r="C40" s="516"/>
      <c r="D40" s="516"/>
      <c r="E40" s="516"/>
      <c r="F40" s="516"/>
      <c r="G40" s="516"/>
      <c r="H40" s="516"/>
      <c r="I40" s="516"/>
      <c r="J40" s="516"/>
      <c r="K40" s="516"/>
    </row>
    <row r="41" spans="1:11" ht="18" customHeight="1">
      <c r="A41" s="27"/>
      <c r="B41" s="28" t="s">
        <v>566</v>
      </c>
      <c r="C41" s="28"/>
      <c r="D41" s="28"/>
      <c r="E41" s="28"/>
      <c r="F41" s="28"/>
      <c r="G41" s="28"/>
      <c r="H41" s="28"/>
      <c r="I41" s="11"/>
      <c r="J41" s="11"/>
      <c r="K41" s="11"/>
    </row>
    <row r="42" spans="1:11" ht="15" customHeight="1">
      <c r="A42" s="25"/>
      <c r="B42" s="28" t="s">
        <v>567</v>
      </c>
      <c r="C42" s="26"/>
      <c r="D42" s="26"/>
      <c r="E42" s="26"/>
      <c r="F42" s="26"/>
      <c r="G42" s="26"/>
      <c r="H42" s="26"/>
      <c r="I42" s="16"/>
      <c r="J42" s="16"/>
      <c r="K42" s="16"/>
    </row>
    <row r="43" spans="1:11" ht="104.25" customHeight="1">
      <c r="A43" s="25"/>
      <c r="B43" s="545" t="s">
        <v>568</v>
      </c>
      <c r="C43" s="546"/>
      <c r="D43" s="546"/>
      <c r="E43" s="546"/>
      <c r="F43" s="546"/>
      <c r="G43" s="546"/>
      <c r="H43" s="546"/>
      <c r="I43" s="546"/>
      <c r="J43" s="546"/>
      <c r="K43" s="546"/>
    </row>
    <row r="44" spans="1:11" ht="19.5" customHeight="1">
      <c r="A44" s="30" t="s">
        <v>13</v>
      </c>
      <c r="B44" s="28" t="s">
        <v>46</v>
      </c>
      <c r="C44" s="28"/>
      <c r="D44" s="28"/>
      <c r="E44" s="28"/>
      <c r="F44" s="28"/>
      <c r="G44" s="28"/>
      <c r="H44" s="28"/>
      <c r="I44" s="11"/>
      <c r="J44" s="11"/>
      <c r="K44" s="11"/>
    </row>
    <row r="45" spans="1:11" ht="57" customHeight="1">
      <c r="A45" s="25"/>
      <c r="B45" s="537" t="s">
        <v>569</v>
      </c>
      <c r="C45" s="516"/>
      <c r="D45" s="516"/>
      <c r="E45" s="516"/>
      <c r="F45" s="516"/>
      <c r="G45" s="516"/>
      <c r="H45" s="516"/>
      <c r="I45" s="516"/>
      <c r="J45" s="516"/>
      <c r="K45" s="516"/>
    </row>
    <row r="46" spans="1:11" ht="34.5" customHeight="1">
      <c r="A46" s="25"/>
      <c r="B46" s="537" t="s">
        <v>570</v>
      </c>
      <c r="C46" s="516"/>
      <c r="D46" s="516"/>
      <c r="E46" s="516"/>
      <c r="F46" s="516"/>
      <c r="G46" s="516"/>
      <c r="H46" s="516"/>
      <c r="I46" s="516"/>
      <c r="J46" s="516"/>
      <c r="K46" s="516"/>
    </row>
    <row r="47" spans="1:11" ht="66.75" customHeight="1">
      <c r="A47" s="25"/>
      <c r="B47" s="537" t="s">
        <v>571</v>
      </c>
      <c r="C47" s="516"/>
      <c r="D47" s="516"/>
      <c r="E47" s="516"/>
      <c r="F47" s="516"/>
      <c r="G47" s="516"/>
      <c r="H47" s="516"/>
      <c r="I47" s="516"/>
      <c r="J47" s="516"/>
      <c r="K47" s="516"/>
    </row>
    <row r="48" spans="1:11" ht="34.5" customHeight="1">
      <c r="A48" s="25"/>
      <c r="B48" s="537" t="s">
        <v>572</v>
      </c>
      <c r="C48" s="516"/>
      <c r="D48" s="516"/>
      <c r="E48" s="516"/>
      <c r="F48" s="516"/>
      <c r="G48" s="516"/>
      <c r="H48" s="516"/>
      <c r="I48" s="516"/>
      <c r="J48" s="516"/>
      <c r="K48" s="516"/>
    </row>
    <row r="49" spans="1:11" s="39" customFormat="1" ht="19.5" customHeight="1">
      <c r="A49" s="36"/>
      <c r="B49" s="37" t="s">
        <v>47</v>
      </c>
      <c r="C49" s="37"/>
      <c r="D49" s="37"/>
      <c r="E49" s="37"/>
      <c r="F49" s="37"/>
      <c r="G49" s="37"/>
      <c r="H49" s="37"/>
      <c r="I49" s="38"/>
      <c r="J49" s="38"/>
      <c r="K49" s="38"/>
    </row>
    <row r="50" spans="1:11" ht="19.5" customHeight="1">
      <c r="A50" s="40"/>
      <c r="B50" s="41" t="s">
        <v>48</v>
      </c>
      <c r="C50" s="41"/>
      <c r="D50" s="41"/>
      <c r="E50" s="41"/>
      <c r="F50" s="41"/>
      <c r="G50" s="41"/>
      <c r="H50" s="41"/>
      <c r="I50" s="33" t="s">
        <v>49</v>
      </c>
      <c r="J50" s="33"/>
      <c r="K50" s="33"/>
    </row>
    <row r="51" spans="1:11" ht="19.5" customHeight="1">
      <c r="A51" s="40"/>
      <c r="B51" s="41" t="s">
        <v>50</v>
      </c>
      <c r="C51" s="41"/>
      <c r="D51" s="41"/>
      <c r="E51" s="41"/>
      <c r="F51" s="41"/>
      <c r="G51" s="41"/>
      <c r="H51" s="41"/>
      <c r="I51" s="33" t="s">
        <v>51</v>
      </c>
      <c r="J51" s="33"/>
      <c r="K51" s="33"/>
    </row>
    <row r="52" spans="1:11" ht="19.5" customHeight="1">
      <c r="A52" s="40"/>
      <c r="B52" s="41" t="s">
        <v>52</v>
      </c>
      <c r="C52" s="41"/>
      <c r="D52" s="41"/>
      <c r="E52" s="41"/>
      <c r="F52" s="41"/>
      <c r="G52" s="41"/>
      <c r="H52" s="41"/>
      <c r="I52" s="33" t="s">
        <v>53</v>
      </c>
      <c r="J52" s="33"/>
      <c r="K52" s="33"/>
    </row>
    <row r="53" spans="1:11" ht="19.5" customHeight="1">
      <c r="A53" s="40"/>
      <c r="B53" s="41" t="s">
        <v>54</v>
      </c>
      <c r="C53" s="41"/>
      <c r="D53" s="41"/>
      <c r="E53" s="41"/>
      <c r="F53" s="41"/>
      <c r="G53" s="41"/>
      <c r="H53" s="41"/>
      <c r="I53" s="33" t="s">
        <v>55</v>
      </c>
      <c r="J53" s="33"/>
      <c r="K53" s="33"/>
    </row>
    <row r="54" spans="1:11" ht="19.5" customHeight="1">
      <c r="A54" s="40"/>
      <c r="B54" s="41" t="s">
        <v>56</v>
      </c>
      <c r="C54" s="41"/>
      <c r="D54" s="41"/>
      <c r="E54" s="41"/>
      <c r="F54" s="41"/>
      <c r="G54" s="41"/>
      <c r="H54" s="41"/>
      <c r="I54" s="33" t="s">
        <v>57</v>
      </c>
      <c r="J54" s="33"/>
      <c r="K54" s="33"/>
    </row>
    <row r="55" spans="1:11" ht="19.5" customHeight="1">
      <c r="A55" s="40"/>
      <c r="B55" s="41" t="s">
        <v>58</v>
      </c>
      <c r="C55" s="41"/>
      <c r="D55" s="41"/>
      <c r="E55" s="41"/>
      <c r="F55" s="41"/>
      <c r="G55" s="41"/>
      <c r="H55" s="41"/>
      <c r="I55" s="33"/>
      <c r="J55" s="33"/>
      <c r="K55" s="33"/>
    </row>
    <row r="56" spans="1:11" ht="24.75" customHeight="1" hidden="1">
      <c r="A56" s="30" t="s">
        <v>17</v>
      </c>
      <c r="B56" s="28" t="s">
        <v>59</v>
      </c>
      <c r="C56" s="28"/>
      <c r="D56" s="28"/>
      <c r="E56" s="28"/>
      <c r="F56" s="28"/>
      <c r="G56" s="28"/>
      <c r="H56" s="28"/>
      <c r="I56" s="11"/>
      <c r="J56" s="11"/>
      <c r="K56" s="11"/>
    </row>
    <row r="57" spans="1:11" ht="64.5" customHeight="1" hidden="1">
      <c r="A57" s="27"/>
      <c r="B57" s="543" t="s">
        <v>573</v>
      </c>
      <c r="C57" s="544"/>
      <c r="D57" s="544"/>
      <c r="E57" s="544"/>
      <c r="F57" s="544"/>
      <c r="G57" s="544"/>
      <c r="H57" s="544"/>
      <c r="I57" s="544"/>
      <c r="J57" s="544"/>
      <c r="K57" s="544"/>
    </row>
    <row r="58" spans="1:11" ht="51.75" customHeight="1" hidden="1">
      <c r="A58" s="30"/>
      <c r="B58" s="537" t="s">
        <v>574</v>
      </c>
      <c r="C58" s="516"/>
      <c r="D58" s="516"/>
      <c r="E58" s="516"/>
      <c r="F58" s="516"/>
      <c r="G58" s="516"/>
      <c r="H58" s="516"/>
      <c r="I58" s="516"/>
      <c r="J58" s="516"/>
      <c r="K58" s="516"/>
    </row>
    <row r="59" spans="1:11" ht="19.5" customHeight="1" hidden="1">
      <c r="A59" s="30"/>
      <c r="B59" s="537" t="s">
        <v>575</v>
      </c>
      <c r="C59" s="516"/>
      <c r="D59" s="516"/>
      <c r="E59" s="516"/>
      <c r="F59" s="516"/>
      <c r="G59" s="516"/>
      <c r="H59" s="516"/>
      <c r="I59" s="516"/>
      <c r="J59" s="516"/>
      <c r="K59" s="516"/>
    </row>
    <row r="60" spans="1:11" ht="60" customHeight="1" hidden="1">
      <c r="A60" s="30"/>
      <c r="B60" s="543" t="s">
        <v>576</v>
      </c>
      <c r="C60" s="544"/>
      <c r="D60" s="544"/>
      <c r="E60" s="544"/>
      <c r="F60" s="544"/>
      <c r="G60" s="544"/>
      <c r="H60" s="544"/>
      <c r="I60" s="544"/>
      <c r="J60" s="544"/>
      <c r="K60" s="544"/>
    </row>
    <row r="61" spans="1:11" ht="49.5" customHeight="1" hidden="1">
      <c r="A61" s="27"/>
      <c r="B61" s="543" t="s">
        <v>577</v>
      </c>
      <c r="C61" s="544"/>
      <c r="D61" s="544"/>
      <c r="E61" s="544"/>
      <c r="F61" s="544"/>
      <c r="G61" s="544"/>
      <c r="H61" s="544"/>
      <c r="I61" s="544"/>
      <c r="J61" s="544"/>
      <c r="K61" s="544"/>
    </row>
    <row r="62" spans="1:11" ht="34.5" customHeight="1" hidden="1">
      <c r="A62" s="27"/>
      <c r="B62" s="543" t="s">
        <v>578</v>
      </c>
      <c r="C62" s="544"/>
      <c r="D62" s="544"/>
      <c r="E62" s="544"/>
      <c r="F62" s="544"/>
      <c r="G62" s="544"/>
      <c r="H62" s="544"/>
      <c r="I62" s="544"/>
      <c r="J62" s="544"/>
      <c r="K62" s="544"/>
    </row>
    <row r="63" spans="1:11" ht="24.75" customHeight="1" hidden="1">
      <c r="A63" s="30" t="s">
        <v>19</v>
      </c>
      <c r="B63" s="28" t="s">
        <v>60</v>
      </c>
      <c r="C63" s="28"/>
      <c r="D63" s="28"/>
      <c r="E63" s="28"/>
      <c r="F63" s="28"/>
      <c r="G63" s="28"/>
      <c r="H63" s="28"/>
      <c r="I63" s="11"/>
      <c r="J63" s="11"/>
      <c r="K63" s="11"/>
    </row>
    <row r="64" spans="1:11" ht="84" customHeight="1" hidden="1">
      <c r="A64" s="27"/>
      <c r="B64" s="537" t="s">
        <v>579</v>
      </c>
      <c r="C64" s="516"/>
      <c r="D64" s="516"/>
      <c r="E64" s="516"/>
      <c r="F64" s="516"/>
      <c r="G64" s="516"/>
      <c r="H64" s="516"/>
      <c r="I64" s="516"/>
      <c r="J64" s="516"/>
      <c r="K64" s="516"/>
    </row>
    <row r="65" spans="1:11" ht="64.5" customHeight="1" hidden="1">
      <c r="A65" s="27"/>
      <c r="B65" s="537" t="s">
        <v>580</v>
      </c>
      <c r="C65" s="516"/>
      <c r="D65" s="516"/>
      <c r="E65" s="516"/>
      <c r="F65" s="516"/>
      <c r="G65" s="516"/>
      <c r="H65" s="516"/>
      <c r="I65" s="516"/>
      <c r="J65" s="516"/>
      <c r="K65" s="516"/>
    </row>
    <row r="66" spans="1:11" ht="89.25" customHeight="1" hidden="1">
      <c r="A66" s="25"/>
      <c r="B66" s="537" t="s">
        <v>581</v>
      </c>
      <c r="C66" s="516"/>
      <c r="D66" s="516"/>
      <c r="E66" s="516"/>
      <c r="F66" s="516"/>
      <c r="G66" s="516"/>
      <c r="H66" s="516"/>
      <c r="I66" s="516"/>
      <c r="J66" s="516"/>
      <c r="K66" s="516"/>
    </row>
    <row r="67" spans="1:11" ht="72" customHeight="1" hidden="1">
      <c r="A67" s="36"/>
      <c r="B67" s="537" t="s">
        <v>582</v>
      </c>
      <c r="C67" s="516"/>
      <c r="D67" s="516"/>
      <c r="E67" s="516"/>
      <c r="F67" s="516"/>
      <c r="G67" s="516"/>
      <c r="H67" s="516"/>
      <c r="I67" s="516"/>
      <c r="J67" s="516"/>
      <c r="K67" s="516"/>
    </row>
    <row r="68" spans="1:11" ht="94.5" customHeight="1" hidden="1">
      <c r="A68" s="36"/>
      <c r="B68" s="537" t="s">
        <v>583</v>
      </c>
      <c r="C68" s="516"/>
      <c r="D68" s="516"/>
      <c r="E68" s="516"/>
      <c r="F68" s="516"/>
      <c r="G68" s="516"/>
      <c r="H68" s="516"/>
      <c r="I68" s="516"/>
      <c r="J68" s="516"/>
      <c r="K68" s="516"/>
    </row>
    <row r="69" spans="1:11" ht="17.25" customHeight="1">
      <c r="A69" s="36"/>
      <c r="B69" s="516"/>
      <c r="C69" s="516"/>
      <c r="D69" s="516"/>
      <c r="E69" s="516"/>
      <c r="F69" s="516"/>
      <c r="G69" s="516"/>
      <c r="H69" s="516"/>
      <c r="I69" s="516"/>
      <c r="J69" s="516"/>
      <c r="K69" s="516"/>
    </row>
    <row r="70" spans="1:11" ht="24.75" customHeight="1">
      <c r="A70" s="30" t="s">
        <v>17</v>
      </c>
      <c r="B70" s="28" t="s">
        <v>61</v>
      </c>
      <c r="C70" s="28"/>
      <c r="D70" s="28"/>
      <c r="E70" s="28"/>
      <c r="F70" s="28"/>
      <c r="G70" s="28"/>
      <c r="H70" s="28"/>
      <c r="I70" s="11"/>
      <c r="J70" s="11"/>
      <c r="K70" s="11"/>
    </row>
    <row r="71" spans="1:11" ht="64.5" customHeight="1">
      <c r="A71" s="25"/>
      <c r="B71" s="537" t="s">
        <v>584</v>
      </c>
      <c r="C71" s="516"/>
      <c r="D71" s="516"/>
      <c r="E71" s="516"/>
      <c r="F71" s="516"/>
      <c r="G71" s="516"/>
      <c r="H71" s="516"/>
      <c r="I71" s="516"/>
      <c r="J71" s="516"/>
      <c r="K71" s="516"/>
    </row>
    <row r="72" spans="1:11" ht="95.25" customHeight="1">
      <c r="A72" s="25"/>
      <c r="B72" s="537" t="s">
        <v>585</v>
      </c>
      <c r="C72" s="516"/>
      <c r="D72" s="516"/>
      <c r="E72" s="516"/>
      <c r="F72" s="516"/>
      <c r="G72" s="516"/>
      <c r="H72" s="516"/>
      <c r="I72" s="516"/>
      <c r="J72" s="516"/>
      <c r="K72" s="516"/>
    </row>
    <row r="73" spans="1:11" ht="24.75" customHeight="1">
      <c r="A73" s="30" t="s">
        <v>19</v>
      </c>
      <c r="B73" s="28" t="s">
        <v>62</v>
      </c>
      <c r="C73" s="28"/>
      <c r="D73" s="28"/>
      <c r="E73" s="28"/>
      <c r="F73" s="28"/>
      <c r="G73" s="28"/>
      <c r="H73" s="28"/>
      <c r="I73" s="11"/>
      <c r="J73" s="11"/>
      <c r="K73" s="11"/>
    </row>
    <row r="74" spans="1:11" ht="15.75">
      <c r="A74" s="36"/>
      <c r="B74" s="537" t="s">
        <v>586</v>
      </c>
      <c r="C74" s="537"/>
      <c r="D74" s="537"/>
      <c r="E74" s="537"/>
      <c r="F74" s="537"/>
      <c r="G74" s="537"/>
      <c r="H74" s="537"/>
      <c r="I74" s="537"/>
      <c r="J74" s="537"/>
      <c r="K74" s="537"/>
    </row>
    <row r="75" spans="1:11" ht="15">
      <c r="A75" s="25"/>
      <c r="B75" s="516" t="s">
        <v>63</v>
      </c>
      <c r="C75" s="516"/>
      <c r="D75" s="516"/>
      <c r="E75" s="516"/>
      <c r="F75" s="516"/>
      <c r="G75" s="516"/>
      <c r="H75" s="516"/>
      <c r="I75" s="516"/>
      <c r="J75" s="516"/>
      <c r="K75" s="516"/>
    </row>
    <row r="76" spans="1:11" ht="49.5" customHeight="1">
      <c r="A76" s="36"/>
      <c r="B76" s="537" t="s">
        <v>587</v>
      </c>
      <c r="C76" s="537"/>
      <c r="D76" s="537"/>
      <c r="E76" s="537"/>
      <c r="F76" s="537"/>
      <c r="G76" s="537"/>
      <c r="H76" s="537"/>
      <c r="I76" s="537"/>
      <c r="J76" s="537"/>
      <c r="K76" s="537"/>
    </row>
    <row r="77" spans="1:11" s="39" customFormat="1" ht="64.5" customHeight="1" hidden="1">
      <c r="A77" s="30"/>
      <c r="B77" s="537" t="s">
        <v>588</v>
      </c>
      <c r="C77" s="537"/>
      <c r="D77" s="537"/>
      <c r="E77" s="537"/>
      <c r="F77" s="537"/>
      <c r="G77" s="537"/>
      <c r="H77" s="537"/>
      <c r="I77" s="537"/>
      <c r="J77" s="537"/>
      <c r="K77" s="537"/>
    </row>
    <row r="78" spans="1:11" s="39" customFormat="1" ht="39" customHeight="1" hidden="1">
      <c r="A78" s="30"/>
      <c r="B78" s="537" t="s">
        <v>589</v>
      </c>
      <c r="C78" s="537"/>
      <c r="D78" s="537"/>
      <c r="E78" s="537"/>
      <c r="F78" s="537"/>
      <c r="G78" s="537"/>
      <c r="H78" s="537"/>
      <c r="I78" s="537"/>
      <c r="J78" s="537"/>
      <c r="K78" s="537"/>
    </row>
    <row r="79" spans="1:11" ht="29.25" customHeight="1">
      <c r="A79" s="30" t="s">
        <v>64</v>
      </c>
      <c r="B79" s="28" t="s">
        <v>65</v>
      </c>
      <c r="C79" s="28"/>
      <c r="D79" s="28"/>
      <c r="E79" s="28"/>
      <c r="F79" s="28"/>
      <c r="G79" s="28"/>
      <c r="H79" s="28"/>
      <c r="I79" s="11"/>
      <c r="J79" s="11"/>
      <c r="K79" s="11"/>
    </row>
    <row r="80" spans="1:11" ht="64.5" customHeight="1">
      <c r="A80" s="25"/>
      <c r="B80" s="537" t="s">
        <v>590</v>
      </c>
      <c r="C80" s="537"/>
      <c r="D80" s="537"/>
      <c r="E80" s="537"/>
      <c r="F80" s="537"/>
      <c r="G80" s="537"/>
      <c r="H80" s="537"/>
      <c r="I80" s="537"/>
      <c r="J80" s="537"/>
      <c r="K80" s="537"/>
    </row>
    <row r="81" spans="1:11" ht="43.5" customHeight="1">
      <c r="A81" s="25"/>
      <c r="B81" s="516" t="s">
        <v>66</v>
      </c>
      <c r="C81" s="516"/>
      <c r="D81" s="516"/>
      <c r="E81" s="516"/>
      <c r="F81" s="516"/>
      <c r="G81" s="516"/>
      <c r="H81" s="516"/>
      <c r="I81" s="516"/>
      <c r="J81" s="516"/>
      <c r="K81" s="516"/>
    </row>
    <row r="82" spans="1:11" ht="24.75" customHeight="1">
      <c r="A82" s="30" t="s">
        <v>67</v>
      </c>
      <c r="B82" s="28" t="s">
        <v>68</v>
      </c>
      <c r="C82" s="28"/>
      <c r="D82" s="28"/>
      <c r="E82" s="28"/>
      <c r="F82" s="28"/>
      <c r="G82" s="28"/>
      <c r="H82" s="28"/>
      <c r="I82" s="11"/>
      <c r="J82" s="11"/>
      <c r="K82" s="11"/>
    </row>
    <row r="83" spans="1:11" ht="63" customHeight="1">
      <c r="A83" s="25"/>
      <c r="B83" s="537" t="s">
        <v>591</v>
      </c>
      <c r="C83" s="537"/>
      <c r="D83" s="537"/>
      <c r="E83" s="537"/>
      <c r="F83" s="537"/>
      <c r="G83" s="537"/>
      <c r="H83" s="537"/>
      <c r="I83" s="537"/>
      <c r="J83" s="537"/>
      <c r="K83" s="537"/>
    </row>
    <row r="84" spans="1:11" ht="38.25" customHeight="1">
      <c r="A84" s="25"/>
      <c r="B84" s="537" t="s">
        <v>592</v>
      </c>
      <c r="C84" s="537"/>
      <c r="D84" s="537"/>
      <c r="E84" s="537"/>
      <c r="F84" s="537"/>
      <c r="G84" s="537"/>
      <c r="H84" s="537"/>
      <c r="I84" s="537"/>
      <c r="J84" s="537"/>
      <c r="K84" s="537"/>
    </row>
    <row r="85" spans="1:11" ht="54" customHeight="1" hidden="1">
      <c r="A85" s="25"/>
      <c r="B85" s="537" t="s">
        <v>593</v>
      </c>
      <c r="C85" s="516"/>
      <c r="D85" s="516"/>
      <c r="E85" s="516"/>
      <c r="F85" s="516"/>
      <c r="G85" s="516"/>
      <c r="H85" s="516"/>
      <c r="I85" s="516"/>
      <c r="J85" s="516"/>
      <c r="K85" s="516"/>
    </row>
    <row r="86" spans="1:11" ht="24.75" customHeight="1">
      <c r="A86" s="30" t="s">
        <v>69</v>
      </c>
      <c r="B86" s="28" t="s">
        <v>70</v>
      </c>
      <c r="C86" s="28"/>
      <c r="D86" s="28"/>
      <c r="E86" s="28"/>
      <c r="F86" s="28"/>
      <c r="G86" s="28"/>
      <c r="H86" s="28"/>
      <c r="I86" s="11"/>
      <c r="J86" s="11"/>
      <c r="K86" s="11"/>
    </row>
    <row r="87" spans="1:11" ht="20.25" customHeight="1">
      <c r="A87" s="30"/>
      <c r="B87" s="28" t="s">
        <v>71</v>
      </c>
      <c r="C87" s="28"/>
      <c r="D87" s="28"/>
      <c r="E87" s="28"/>
      <c r="F87" s="28"/>
      <c r="G87" s="28"/>
      <c r="H87" s="28"/>
      <c r="I87" s="11"/>
      <c r="J87" s="11"/>
      <c r="K87" s="11"/>
    </row>
    <row r="88" spans="1:11" ht="81.75" customHeight="1">
      <c r="A88" s="25"/>
      <c r="B88" s="516" t="s">
        <v>72</v>
      </c>
      <c r="C88" s="537"/>
      <c r="D88" s="537"/>
      <c r="E88" s="537"/>
      <c r="F88" s="537"/>
      <c r="G88" s="537"/>
      <c r="H88" s="537"/>
      <c r="I88" s="537"/>
      <c r="J88" s="537"/>
      <c r="K88" s="537"/>
    </row>
    <row r="89" spans="1:11" ht="20.25" customHeight="1">
      <c r="A89" s="30"/>
      <c r="B89" s="28" t="s">
        <v>73</v>
      </c>
      <c r="C89" s="28"/>
      <c r="D89" s="28"/>
      <c r="E89" s="28"/>
      <c r="F89" s="28"/>
      <c r="G89" s="28"/>
      <c r="H89" s="28"/>
      <c r="I89" s="11"/>
      <c r="J89" s="11"/>
      <c r="K89" s="11"/>
    </row>
    <row r="90" spans="1:11" ht="91.5" customHeight="1">
      <c r="A90" s="25"/>
      <c r="B90" s="541" t="s">
        <v>594</v>
      </c>
      <c r="C90" s="537"/>
      <c r="D90" s="537"/>
      <c r="E90" s="537"/>
      <c r="F90" s="537"/>
      <c r="G90" s="537"/>
      <c r="H90" s="537"/>
      <c r="I90" s="537"/>
      <c r="J90" s="537"/>
      <c r="K90" s="537"/>
    </row>
    <row r="91" spans="1:11" ht="15.75">
      <c r="A91" s="27"/>
      <c r="B91" s="541" t="s">
        <v>595</v>
      </c>
      <c r="C91" s="537"/>
      <c r="D91" s="537"/>
      <c r="E91" s="537"/>
      <c r="F91" s="537"/>
      <c r="G91" s="537"/>
      <c r="H91" s="537"/>
      <c r="I91" s="537"/>
      <c r="J91" s="537"/>
      <c r="K91" s="537"/>
    </row>
    <row r="92" spans="1:11" ht="20.25" customHeight="1">
      <c r="A92" s="30"/>
      <c r="B92" s="28" t="s">
        <v>74</v>
      </c>
      <c r="C92" s="28"/>
      <c r="D92" s="28"/>
      <c r="E92" s="28"/>
      <c r="F92" s="28"/>
      <c r="G92" s="28"/>
      <c r="H92" s="28"/>
      <c r="I92" s="11"/>
      <c r="J92" s="11"/>
      <c r="K92" s="11"/>
    </row>
    <row r="93" spans="1:11" ht="49.5" customHeight="1">
      <c r="A93" s="27"/>
      <c r="B93" s="516" t="s">
        <v>75</v>
      </c>
      <c r="C93" s="516"/>
      <c r="D93" s="516"/>
      <c r="E93" s="516"/>
      <c r="F93" s="516"/>
      <c r="G93" s="516"/>
      <c r="H93" s="516"/>
      <c r="I93" s="516"/>
      <c r="J93" s="516"/>
      <c r="K93" s="516"/>
    </row>
    <row r="94" spans="1:11" ht="15.75">
      <c r="A94" s="30"/>
      <c r="B94" s="28" t="s">
        <v>76</v>
      </c>
      <c r="C94" s="28"/>
      <c r="D94" s="28"/>
      <c r="E94" s="28"/>
      <c r="F94" s="28"/>
      <c r="G94" s="28"/>
      <c r="H94" s="28"/>
      <c r="I94" s="11"/>
      <c r="J94" s="11"/>
      <c r="K94" s="11"/>
    </row>
    <row r="95" spans="1:11" ht="54" customHeight="1">
      <c r="A95" s="27"/>
      <c r="B95" s="516" t="s">
        <v>77</v>
      </c>
      <c r="C95" s="516"/>
      <c r="D95" s="516"/>
      <c r="E95" s="516"/>
      <c r="F95" s="516"/>
      <c r="G95" s="516"/>
      <c r="H95" s="516"/>
      <c r="I95" s="516"/>
      <c r="J95" s="516"/>
      <c r="K95" s="516"/>
    </row>
    <row r="96" spans="1:11" ht="34.5" customHeight="1">
      <c r="A96" s="27"/>
      <c r="B96" s="516" t="s">
        <v>78</v>
      </c>
      <c r="C96" s="516"/>
      <c r="D96" s="516"/>
      <c r="E96" s="516"/>
      <c r="F96" s="516"/>
      <c r="G96" s="516"/>
      <c r="H96" s="516"/>
      <c r="I96" s="516"/>
      <c r="J96" s="516"/>
      <c r="K96" s="516"/>
    </row>
    <row r="97" spans="1:11" ht="15.75">
      <c r="A97" s="30" t="s">
        <v>79</v>
      </c>
      <c r="B97" s="28" t="s">
        <v>80</v>
      </c>
      <c r="C97" s="28"/>
      <c r="D97" s="28"/>
      <c r="E97" s="28"/>
      <c r="F97" s="28"/>
      <c r="G97" s="28"/>
      <c r="H97" s="28"/>
      <c r="I97" s="11"/>
      <c r="J97" s="11"/>
      <c r="K97" s="11"/>
    </row>
    <row r="98" spans="1:11" ht="15.75">
      <c r="A98" s="36"/>
      <c r="B98" s="28" t="s">
        <v>81</v>
      </c>
      <c r="C98" s="28"/>
      <c r="D98" s="28"/>
      <c r="E98" s="28"/>
      <c r="F98" s="28"/>
      <c r="G98" s="28"/>
      <c r="H98" s="28"/>
      <c r="I98" s="11"/>
      <c r="J98" s="11"/>
      <c r="K98" s="11"/>
    </row>
    <row r="99" spans="1:11" ht="94.5" customHeight="1">
      <c r="A99" s="25"/>
      <c r="B99" s="516" t="s">
        <v>82</v>
      </c>
      <c r="C99" s="516"/>
      <c r="D99" s="516"/>
      <c r="E99" s="516"/>
      <c r="F99" s="516"/>
      <c r="G99" s="516"/>
      <c r="H99" s="516"/>
      <c r="I99" s="516"/>
      <c r="J99" s="516"/>
      <c r="K99" s="516"/>
    </row>
    <row r="100" spans="1:11" s="362" customFormat="1" ht="17.25" customHeight="1">
      <c r="A100" s="359"/>
      <c r="B100" s="360" t="s">
        <v>83</v>
      </c>
      <c r="C100" s="360"/>
      <c r="D100" s="360"/>
      <c r="E100" s="360"/>
      <c r="F100" s="360"/>
      <c r="G100" s="360"/>
      <c r="H100" s="360"/>
      <c r="I100" s="361"/>
      <c r="J100" s="361"/>
      <c r="K100" s="361"/>
    </row>
    <row r="101" spans="1:11" ht="78" customHeight="1">
      <c r="A101" s="25"/>
      <c r="B101" s="516" t="s">
        <v>84</v>
      </c>
      <c r="C101" s="516"/>
      <c r="D101" s="516"/>
      <c r="E101" s="516"/>
      <c r="F101" s="516"/>
      <c r="G101" s="516"/>
      <c r="H101" s="516"/>
      <c r="I101" s="516"/>
      <c r="J101" s="516"/>
      <c r="K101" s="516"/>
    </row>
    <row r="102" spans="1:11" ht="19.5" customHeight="1">
      <c r="A102" s="36"/>
      <c r="B102" s="28" t="s">
        <v>85</v>
      </c>
      <c r="C102" s="28"/>
      <c r="D102" s="28"/>
      <c r="E102" s="28"/>
      <c r="F102" s="28"/>
      <c r="G102" s="28"/>
      <c r="H102" s="28"/>
      <c r="I102" s="11"/>
      <c r="J102" s="11"/>
      <c r="K102" s="11"/>
    </row>
    <row r="103" spans="1:11" ht="77.25" customHeight="1">
      <c r="A103" s="27"/>
      <c r="B103" s="516" t="s">
        <v>86</v>
      </c>
      <c r="C103" s="516"/>
      <c r="D103" s="516"/>
      <c r="E103" s="516"/>
      <c r="F103" s="516"/>
      <c r="G103" s="516"/>
      <c r="H103" s="516"/>
      <c r="I103" s="516"/>
      <c r="J103" s="516"/>
      <c r="K103" s="516"/>
    </row>
    <row r="104" spans="1:11" ht="19.5" customHeight="1" hidden="1">
      <c r="A104" s="36"/>
      <c r="B104" s="28" t="s">
        <v>87</v>
      </c>
      <c r="C104" s="28"/>
      <c r="D104" s="28"/>
      <c r="E104" s="28"/>
      <c r="F104" s="28"/>
      <c r="G104" s="28"/>
      <c r="H104" s="28"/>
      <c r="I104" s="11"/>
      <c r="J104" s="11"/>
      <c r="K104" s="11"/>
    </row>
    <row r="105" spans="1:11" ht="64.5" customHeight="1" hidden="1">
      <c r="A105" s="27"/>
      <c r="B105" s="537" t="s">
        <v>596</v>
      </c>
      <c r="C105" s="516"/>
      <c r="D105" s="516"/>
      <c r="E105" s="516"/>
      <c r="F105" s="516"/>
      <c r="G105" s="516"/>
      <c r="H105" s="516"/>
      <c r="I105" s="516"/>
      <c r="J105" s="516"/>
      <c r="K105" s="516"/>
    </row>
    <row r="106" spans="1:11" ht="49.5" customHeight="1" hidden="1">
      <c r="A106" s="36"/>
      <c r="B106" s="537" t="s">
        <v>597</v>
      </c>
      <c r="C106" s="516"/>
      <c r="D106" s="516"/>
      <c r="E106" s="516"/>
      <c r="F106" s="516"/>
      <c r="G106" s="516"/>
      <c r="H106" s="516"/>
      <c r="I106" s="516"/>
      <c r="J106" s="516"/>
      <c r="K106" s="516"/>
    </row>
    <row r="107" spans="1:11" ht="18" customHeight="1" hidden="1">
      <c r="A107" s="36"/>
      <c r="B107" s="537" t="s">
        <v>88</v>
      </c>
      <c r="C107" s="537"/>
      <c r="D107" s="537"/>
      <c r="E107" s="537"/>
      <c r="F107" s="537"/>
      <c r="G107" s="537"/>
      <c r="H107" s="537"/>
      <c r="I107" s="537"/>
      <c r="J107" s="537"/>
      <c r="K107" s="537"/>
    </row>
    <row r="108" spans="1:11" ht="64.5" customHeight="1" hidden="1">
      <c r="A108" s="36"/>
      <c r="B108" s="541" t="s">
        <v>598</v>
      </c>
      <c r="C108" s="516"/>
      <c r="D108" s="516"/>
      <c r="E108" s="516"/>
      <c r="F108" s="516"/>
      <c r="G108" s="516"/>
      <c r="H108" s="516"/>
      <c r="I108" s="516"/>
      <c r="J108" s="516"/>
      <c r="K108" s="516"/>
    </row>
    <row r="109" spans="1:11" ht="22.5" customHeight="1">
      <c r="A109" s="30" t="s">
        <v>89</v>
      </c>
      <c r="B109" s="28" t="s">
        <v>90</v>
      </c>
      <c r="C109" s="28"/>
      <c r="D109" s="28"/>
      <c r="E109" s="28"/>
      <c r="F109" s="28"/>
      <c r="G109" s="28"/>
      <c r="H109" s="28"/>
      <c r="I109" s="11"/>
      <c r="J109" s="11"/>
      <c r="K109" s="11"/>
    </row>
    <row r="110" spans="1:11" ht="35.25" customHeight="1">
      <c r="A110" s="36"/>
      <c r="B110" s="537" t="s">
        <v>599</v>
      </c>
      <c r="C110" s="537"/>
      <c r="D110" s="537"/>
      <c r="E110" s="537"/>
      <c r="F110" s="537"/>
      <c r="G110" s="537"/>
      <c r="H110" s="537"/>
      <c r="I110" s="537"/>
      <c r="J110" s="537"/>
      <c r="K110" s="537"/>
    </row>
    <row r="111" spans="1:11" ht="34.5" customHeight="1">
      <c r="A111" s="36"/>
      <c r="B111" s="516" t="s">
        <v>91</v>
      </c>
      <c r="C111" s="516"/>
      <c r="D111" s="516"/>
      <c r="E111" s="516"/>
      <c r="F111" s="516"/>
      <c r="G111" s="516"/>
      <c r="H111" s="516"/>
      <c r="I111" s="516"/>
      <c r="J111" s="516"/>
      <c r="K111" s="516"/>
    </row>
    <row r="112" spans="1:11" ht="22.5" customHeight="1">
      <c r="A112" s="30" t="s">
        <v>92</v>
      </c>
      <c r="B112" s="28" t="s">
        <v>93</v>
      </c>
      <c r="C112" s="28"/>
      <c r="D112" s="28"/>
      <c r="E112" s="28"/>
      <c r="F112" s="28"/>
      <c r="G112" s="28"/>
      <c r="H112" s="28"/>
      <c r="I112" s="11"/>
      <c r="J112" s="11"/>
      <c r="K112" s="11"/>
    </row>
    <row r="113" spans="1:11" ht="31.5" customHeight="1">
      <c r="A113" s="36"/>
      <c r="B113" s="516" t="s">
        <v>94</v>
      </c>
      <c r="C113" s="516"/>
      <c r="D113" s="516"/>
      <c r="E113" s="516"/>
      <c r="F113" s="516"/>
      <c r="G113" s="516"/>
      <c r="H113" s="516"/>
      <c r="I113" s="516"/>
      <c r="J113" s="516"/>
      <c r="K113" s="516"/>
    </row>
    <row r="114" spans="1:11" ht="45.75" customHeight="1">
      <c r="A114" s="36"/>
      <c r="B114" s="516" t="s">
        <v>95</v>
      </c>
      <c r="C114" s="516"/>
      <c r="D114" s="516"/>
      <c r="E114" s="516"/>
      <c r="F114" s="516"/>
      <c r="G114" s="516"/>
      <c r="H114" s="516"/>
      <c r="I114" s="516"/>
      <c r="J114" s="516"/>
      <c r="K114" s="516"/>
    </row>
    <row r="115" spans="1:11" ht="84" customHeight="1">
      <c r="A115" s="36"/>
      <c r="B115" s="516" t="s">
        <v>96</v>
      </c>
      <c r="C115" s="516"/>
      <c r="D115" s="516"/>
      <c r="E115" s="516"/>
      <c r="F115" s="516"/>
      <c r="G115" s="516"/>
      <c r="H115" s="516"/>
      <c r="I115" s="516"/>
      <c r="J115" s="516"/>
      <c r="K115" s="516"/>
    </row>
    <row r="116" spans="1:11" ht="46.5" customHeight="1">
      <c r="A116" s="36"/>
      <c r="B116" s="516" t="s">
        <v>97</v>
      </c>
      <c r="C116" s="516"/>
      <c r="D116" s="516"/>
      <c r="E116" s="516"/>
      <c r="F116" s="516"/>
      <c r="G116" s="516"/>
      <c r="H116" s="516"/>
      <c r="I116" s="516"/>
      <c r="J116" s="516"/>
      <c r="K116" s="516"/>
    </row>
    <row r="117" spans="1:11" ht="27" customHeight="1" hidden="1">
      <c r="A117" s="36"/>
      <c r="B117" s="542" t="s">
        <v>98</v>
      </c>
      <c r="C117" s="542"/>
      <c r="D117" s="542"/>
      <c r="E117" s="542"/>
      <c r="F117" s="542"/>
      <c r="G117" s="542"/>
      <c r="H117" s="542"/>
      <c r="I117" s="542"/>
      <c r="J117" s="542"/>
      <c r="K117" s="542"/>
    </row>
    <row r="118" spans="1:11" ht="22.5" customHeight="1">
      <c r="A118" s="30" t="s">
        <v>99</v>
      </c>
      <c r="B118" s="28" t="s">
        <v>100</v>
      </c>
      <c r="C118" s="28"/>
      <c r="D118" s="28"/>
      <c r="E118" s="28"/>
      <c r="F118" s="28"/>
      <c r="G118" s="28"/>
      <c r="H118" s="28"/>
      <c r="I118" s="11"/>
      <c r="J118" s="11"/>
      <c r="K118" s="11"/>
    </row>
    <row r="119" spans="1:11" ht="47.25" customHeight="1">
      <c r="A119" s="25"/>
      <c r="B119" s="516" t="s">
        <v>101</v>
      </c>
      <c r="C119" s="516"/>
      <c r="D119" s="516"/>
      <c r="E119" s="516"/>
      <c r="F119" s="516"/>
      <c r="G119" s="516"/>
      <c r="H119" s="516"/>
      <c r="I119" s="516"/>
      <c r="J119" s="516"/>
      <c r="K119" s="516"/>
    </row>
    <row r="120" spans="1:11" ht="32.25" customHeight="1">
      <c r="A120" s="25"/>
      <c r="B120" s="516" t="s">
        <v>102</v>
      </c>
      <c r="C120" s="516"/>
      <c r="D120" s="516"/>
      <c r="E120" s="516"/>
      <c r="F120" s="516"/>
      <c r="G120" s="516"/>
      <c r="H120" s="516"/>
      <c r="I120" s="516"/>
      <c r="J120" s="516"/>
      <c r="K120" s="516"/>
    </row>
    <row r="121" spans="1:11" ht="45.75" customHeight="1" hidden="1">
      <c r="A121" s="25"/>
      <c r="B121" s="35"/>
      <c r="C121" s="35"/>
      <c r="D121" s="35"/>
      <c r="E121" s="35"/>
      <c r="F121" s="35"/>
      <c r="G121" s="35"/>
      <c r="H121" s="35"/>
      <c r="I121" s="35"/>
      <c r="J121" s="35"/>
      <c r="K121" s="35"/>
    </row>
    <row r="122" spans="1:11" ht="4.5" customHeight="1">
      <c r="A122" s="25"/>
      <c r="B122" s="35"/>
      <c r="C122" s="35"/>
      <c r="D122" s="35"/>
      <c r="E122" s="35"/>
      <c r="F122" s="35"/>
      <c r="G122" s="35"/>
      <c r="H122" s="35"/>
      <c r="I122" s="35"/>
      <c r="J122" s="35"/>
      <c r="K122" s="35"/>
    </row>
    <row r="123" spans="1:11" s="45" customFormat="1" ht="21.75" customHeight="1" hidden="1">
      <c r="A123" s="42" t="s">
        <v>103</v>
      </c>
      <c r="B123" s="43" t="s">
        <v>104</v>
      </c>
      <c r="C123" s="43"/>
      <c r="D123" s="43"/>
      <c r="E123" s="43"/>
      <c r="F123" s="43"/>
      <c r="G123" s="43"/>
      <c r="H123" s="43"/>
      <c r="I123" s="44"/>
      <c r="J123" s="44"/>
      <c r="K123" s="44"/>
    </row>
    <row r="124" spans="1:11" ht="26.25" customHeight="1" hidden="1">
      <c r="A124" s="36"/>
      <c r="B124" s="541" t="s">
        <v>105</v>
      </c>
      <c r="C124" s="537"/>
      <c r="D124" s="537"/>
      <c r="E124" s="537"/>
      <c r="F124" s="537"/>
      <c r="G124" s="537"/>
      <c r="H124" s="537"/>
      <c r="I124" s="537"/>
      <c r="J124" s="537"/>
      <c r="K124" s="537"/>
    </row>
    <row r="125" spans="1:11" ht="79.5" customHeight="1" hidden="1">
      <c r="A125" s="25"/>
      <c r="B125" s="537" t="s">
        <v>600</v>
      </c>
      <c r="C125" s="516"/>
      <c r="D125" s="516"/>
      <c r="E125" s="516"/>
      <c r="F125" s="516"/>
      <c r="G125" s="516"/>
      <c r="H125" s="516"/>
      <c r="I125" s="516"/>
      <c r="J125" s="516"/>
      <c r="K125" s="516"/>
    </row>
    <row r="126" spans="1:11" ht="49.5" customHeight="1" hidden="1">
      <c r="A126" s="25"/>
      <c r="B126" s="537" t="s">
        <v>601</v>
      </c>
      <c r="C126" s="516"/>
      <c r="D126" s="516"/>
      <c r="E126" s="516"/>
      <c r="F126" s="516"/>
      <c r="G126" s="516"/>
      <c r="H126" s="516"/>
      <c r="I126" s="516"/>
      <c r="J126" s="516"/>
      <c r="K126" s="516"/>
    </row>
    <row r="127" spans="1:11" ht="26.25" customHeight="1" hidden="1">
      <c r="A127" s="25"/>
      <c r="B127" s="537" t="s">
        <v>106</v>
      </c>
      <c r="C127" s="516"/>
      <c r="D127" s="516"/>
      <c r="E127" s="516"/>
      <c r="F127" s="516"/>
      <c r="G127" s="516"/>
      <c r="H127" s="516"/>
      <c r="I127" s="516"/>
      <c r="J127" s="516"/>
      <c r="K127" s="516"/>
    </row>
    <row r="128" spans="1:11" ht="26.25" customHeight="1" hidden="1">
      <c r="A128" s="36"/>
      <c r="B128" s="541" t="s">
        <v>107</v>
      </c>
      <c r="C128" s="537"/>
      <c r="D128" s="537"/>
      <c r="E128" s="537"/>
      <c r="F128" s="537"/>
      <c r="G128" s="537"/>
      <c r="H128" s="537"/>
      <c r="I128" s="537"/>
      <c r="J128" s="537"/>
      <c r="K128" s="537"/>
    </row>
    <row r="129" spans="1:11" ht="124.5" customHeight="1" hidden="1">
      <c r="A129" s="25"/>
      <c r="B129" s="537" t="s">
        <v>602</v>
      </c>
      <c r="C129" s="516"/>
      <c r="D129" s="516"/>
      <c r="E129" s="516"/>
      <c r="F129" s="516"/>
      <c r="G129" s="516"/>
      <c r="H129" s="516"/>
      <c r="I129" s="516"/>
      <c r="J129" s="516"/>
      <c r="K129" s="516"/>
    </row>
    <row r="130" spans="1:11" ht="26.25" customHeight="1" hidden="1">
      <c r="A130" s="36"/>
      <c r="B130" s="541" t="s">
        <v>108</v>
      </c>
      <c r="C130" s="537"/>
      <c r="D130" s="537"/>
      <c r="E130" s="537"/>
      <c r="F130" s="537"/>
      <c r="G130" s="537"/>
      <c r="H130" s="537"/>
      <c r="I130" s="537"/>
      <c r="J130" s="537"/>
      <c r="K130" s="537"/>
    </row>
    <row r="131" spans="1:11" ht="34.5" customHeight="1" hidden="1">
      <c r="A131" s="25"/>
      <c r="B131" s="537" t="s">
        <v>603</v>
      </c>
      <c r="C131" s="516"/>
      <c r="D131" s="516"/>
      <c r="E131" s="516"/>
      <c r="F131" s="516"/>
      <c r="G131" s="516"/>
      <c r="H131" s="516"/>
      <c r="I131" s="516"/>
      <c r="J131" s="516"/>
      <c r="K131" s="516"/>
    </row>
    <row r="132" spans="1:11" ht="96" customHeight="1" hidden="1">
      <c r="A132" s="25"/>
      <c r="B132" s="537" t="s">
        <v>604</v>
      </c>
      <c r="C132" s="516"/>
      <c r="D132" s="516"/>
      <c r="E132" s="516"/>
      <c r="F132" s="516"/>
      <c r="G132" s="516"/>
      <c r="H132" s="516"/>
      <c r="I132" s="516"/>
      <c r="J132" s="516"/>
      <c r="K132" s="516"/>
    </row>
    <row r="133" spans="1:11" ht="61.5" customHeight="1" hidden="1">
      <c r="A133" s="25"/>
      <c r="B133" s="537" t="s">
        <v>605</v>
      </c>
      <c r="C133" s="516"/>
      <c r="D133" s="516"/>
      <c r="E133" s="516"/>
      <c r="F133" s="516"/>
      <c r="G133" s="516"/>
      <c r="H133" s="516"/>
      <c r="I133" s="516"/>
      <c r="J133" s="516"/>
      <c r="K133" s="516"/>
    </row>
    <row r="134" spans="1:11" ht="88.5" customHeight="1" hidden="1">
      <c r="A134" s="25"/>
      <c r="B134" s="537" t="s">
        <v>606</v>
      </c>
      <c r="C134" s="516"/>
      <c r="D134" s="516"/>
      <c r="E134" s="516"/>
      <c r="F134" s="516"/>
      <c r="G134" s="516"/>
      <c r="H134" s="516"/>
      <c r="I134" s="516"/>
      <c r="J134" s="516"/>
      <c r="K134" s="516"/>
    </row>
    <row r="135" spans="1:11" ht="23.25" customHeight="1" hidden="1">
      <c r="A135" s="25"/>
      <c r="B135" s="541" t="s">
        <v>109</v>
      </c>
      <c r="C135" s="537"/>
      <c r="D135" s="537"/>
      <c r="E135" s="537"/>
      <c r="F135" s="537"/>
      <c r="G135" s="537"/>
      <c r="H135" s="537"/>
      <c r="I135" s="537"/>
      <c r="J135" s="537"/>
      <c r="K135" s="537"/>
    </row>
    <row r="136" spans="1:11" ht="34.5" customHeight="1" hidden="1">
      <c r="A136" s="25"/>
      <c r="B136" s="537" t="s">
        <v>607</v>
      </c>
      <c r="C136" s="516"/>
      <c r="D136" s="516"/>
      <c r="E136" s="516"/>
      <c r="F136" s="516"/>
      <c r="G136" s="516"/>
      <c r="H136" s="516"/>
      <c r="I136" s="516"/>
      <c r="J136" s="516"/>
      <c r="K136" s="516"/>
    </row>
    <row r="137" spans="1:11" ht="94.5" customHeight="1" hidden="1">
      <c r="A137" s="25"/>
      <c r="B137" s="537" t="s">
        <v>608</v>
      </c>
      <c r="C137" s="516"/>
      <c r="D137" s="516"/>
      <c r="E137" s="516"/>
      <c r="F137" s="516"/>
      <c r="G137" s="516"/>
      <c r="H137" s="516"/>
      <c r="I137" s="516"/>
      <c r="J137" s="516"/>
      <c r="K137" s="516"/>
    </row>
    <row r="138" spans="1:11" ht="79.5" customHeight="1" hidden="1">
      <c r="A138" s="25"/>
      <c r="B138" s="537" t="s">
        <v>609</v>
      </c>
      <c r="C138" s="516"/>
      <c r="D138" s="516"/>
      <c r="E138" s="516"/>
      <c r="F138" s="516"/>
      <c r="G138" s="516"/>
      <c r="H138" s="516"/>
      <c r="I138" s="516"/>
      <c r="J138" s="516"/>
      <c r="K138" s="516"/>
    </row>
    <row r="139" spans="1:11" ht="94.5" customHeight="1" hidden="1">
      <c r="A139" s="25"/>
      <c r="B139" s="537" t="s">
        <v>610</v>
      </c>
      <c r="C139" s="516"/>
      <c r="D139" s="516"/>
      <c r="E139" s="516"/>
      <c r="F139" s="516"/>
      <c r="G139" s="516"/>
      <c r="H139" s="516"/>
      <c r="I139" s="516"/>
      <c r="J139" s="516"/>
      <c r="K139" s="516"/>
    </row>
    <row r="140" spans="1:11" ht="60" customHeight="1" hidden="1">
      <c r="A140" s="25"/>
      <c r="B140" s="537" t="s">
        <v>611</v>
      </c>
      <c r="C140" s="516"/>
      <c r="D140" s="516"/>
      <c r="E140" s="516"/>
      <c r="F140" s="516"/>
      <c r="G140" s="516"/>
      <c r="H140" s="516"/>
      <c r="I140" s="516"/>
      <c r="J140" s="516"/>
      <c r="K140" s="516"/>
    </row>
    <row r="141" spans="1:11" ht="21" customHeight="1">
      <c r="A141" s="27" t="s">
        <v>110</v>
      </c>
      <c r="B141" s="537" t="s">
        <v>111</v>
      </c>
      <c r="C141" s="537"/>
      <c r="D141" s="537"/>
      <c r="E141" s="537"/>
      <c r="F141" s="537"/>
      <c r="G141" s="537"/>
      <c r="H141" s="537"/>
      <c r="I141" s="537"/>
      <c r="J141" s="537"/>
      <c r="K141" s="537"/>
    </row>
    <row r="142" spans="1:11" ht="64.5" customHeight="1">
      <c r="A142" s="25"/>
      <c r="B142" s="516" t="s">
        <v>112</v>
      </c>
      <c r="C142" s="516"/>
      <c r="D142" s="516"/>
      <c r="E142" s="516"/>
      <c r="F142" s="516"/>
      <c r="G142" s="516"/>
      <c r="H142" s="516"/>
      <c r="I142" s="516"/>
      <c r="J142" s="516"/>
      <c r="K142" s="516"/>
    </row>
    <row r="143" spans="1:11" ht="66.75" customHeight="1">
      <c r="A143" s="25"/>
      <c r="B143" s="516" t="s">
        <v>113</v>
      </c>
      <c r="C143" s="516"/>
      <c r="D143" s="516"/>
      <c r="E143" s="516"/>
      <c r="F143" s="516"/>
      <c r="G143" s="516"/>
      <c r="H143" s="516"/>
      <c r="I143" s="516"/>
      <c r="J143" s="516"/>
      <c r="K143" s="516"/>
    </row>
    <row r="145" spans="1:11" ht="30" customHeight="1">
      <c r="A145" s="27" t="s">
        <v>114</v>
      </c>
      <c r="B145" s="28" t="s">
        <v>115</v>
      </c>
      <c r="C145" s="46"/>
      <c r="D145" s="46"/>
      <c r="E145" s="46"/>
      <c r="F145" s="46"/>
      <c r="G145" s="46"/>
      <c r="H145" s="46"/>
      <c r="I145" s="47"/>
      <c r="J145" s="47"/>
      <c r="K145" s="47"/>
    </row>
    <row r="146" spans="1:11" ht="30" customHeight="1">
      <c r="A146" s="27" t="s">
        <v>7</v>
      </c>
      <c r="B146" s="28" t="s">
        <v>116</v>
      </c>
      <c r="C146" s="28"/>
      <c r="D146" s="28"/>
      <c r="E146" s="28"/>
      <c r="F146" s="28"/>
      <c r="G146" s="28"/>
      <c r="H146" s="28"/>
      <c r="I146" s="48" t="s">
        <v>672</v>
      </c>
      <c r="J146" s="49"/>
      <c r="K146" s="48" t="s">
        <v>632</v>
      </c>
    </row>
    <row r="147" spans="1:11" s="39" customFormat="1" ht="19.5" customHeight="1">
      <c r="A147" s="27"/>
      <c r="B147" s="28" t="s">
        <v>117</v>
      </c>
      <c r="C147" s="28"/>
      <c r="D147" s="28"/>
      <c r="E147" s="28"/>
      <c r="F147" s="28"/>
      <c r="G147" s="28"/>
      <c r="H147" s="28"/>
      <c r="I147" s="11">
        <f>SUM(I148:I150)</f>
        <v>1796487814</v>
      </c>
      <c r="J147" s="11"/>
      <c r="K147" s="11">
        <f>SUM(K148:K150)</f>
        <v>3969339740</v>
      </c>
    </row>
    <row r="148" spans="1:11" ht="19.5" customHeight="1">
      <c r="A148" s="25"/>
      <c r="B148" s="50"/>
      <c r="C148" s="26" t="s">
        <v>118</v>
      </c>
      <c r="D148" s="26"/>
      <c r="E148" s="26"/>
      <c r="F148" s="26"/>
      <c r="G148" s="26"/>
      <c r="H148" s="26"/>
      <c r="I148" s="16">
        <v>56280000</v>
      </c>
      <c r="J148" s="16"/>
      <c r="K148" s="16">
        <v>100686000</v>
      </c>
    </row>
    <row r="149" spans="1:11" ht="19.5" customHeight="1">
      <c r="A149" s="25"/>
      <c r="B149" s="50"/>
      <c r="C149" s="26" t="s">
        <v>119</v>
      </c>
      <c r="D149" s="26"/>
      <c r="E149" s="26"/>
      <c r="F149" s="26"/>
      <c r="G149" s="51">
        <f>I149+I148-I147</f>
        <v>0</v>
      </c>
      <c r="H149" s="26"/>
      <c r="I149" s="16">
        <v>1740207814</v>
      </c>
      <c r="J149" s="16"/>
      <c r="K149" s="16">
        <v>3868653740</v>
      </c>
    </row>
    <row r="150" spans="1:11" ht="19.5" customHeight="1">
      <c r="A150" s="25"/>
      <c r="B150" s="50"/>
      <c r="C150" s="26" t="s">
        <v>120</v>
      </c>
      <c r="D150" s="26"/>
      <c r="E150" s="26"/>
      <c r="F150" s="26"/>
      <c r="G150" s="26"/>
      <c r="H150" s="26"/>
      <c r="I150" s="16"/>
      <c r="J150" s="16"/>
      <c r="K150" s="16"/>
    </row>
    <row r="151" spans="1:11" s="39" customFormat="1" ht="19.5" customHeight="1" hidden="1">
      <c r="A151" s="27"/>
      <c r="B151" s="28" t="s">
        <v>121</v>
      </c>
      <c r="C151" s="28"/>
      <c r="D151" s="28"/>
      <c r="E151" s="28"/>
      <c r="F151" s="28"/>
      <c r="G151" s="28"/>
      <c r="H151" s="28"/>
      <c r="I151" s="11">
        <v>0</v>
      </c>
      <c r="J151" s="11"/>
      <c r="K151" s="11">
        <v>0</v>
      </c>
    </row>
    <row r="152" spans="1:11" ht="15.75" customHeight="1" hidden="1">
      <c r="A152" s="25"/>
      <c r="B152" s="50"/>
      <c r="C152" s="26" t="s">
        <v>122</v>
      </c>
      <c r="D152" s="26"/>
      <c r="E152" s="26"/>
      <c r="F152" s="26"/>
      <c r="G152" s="26"/>
      <c r="H152" s="26"/>
      <c r="I152" s="16"/>
      <c r="J152" s="16"/>
      <c r="K152" s="16"/>
    </row>
    <row r="153" spans="1:11" ht="15.75" customHeight="1" hidden="1">
      <c r="A153" s="25"/>
      <c r="B153" s="50"/>
      <c r="C153" s="26" t="s">
        <v>123</v>
      </c>
      <c r="D153" s="26"/>
      <c r="E153" s="26"/>
      <c r="F153" s="26"/>
      <c r="G153" s="26"/>
      <c r="H153" s="26"/>
      <c r="I153" s="16"/>
      <c r="J153" s="16"/>
      <c r="K153" s="16"/>
    </row>
    <row r="154" spans="1:11" ht="21" customHeight="1" thickBot="1">
      <c r="A154" s="34"/>
      <c r="B154" s="31"/>
      <c r="C154" s="31" t="s">
        <v>124</v>
      </c>
      <c r="D154" s="32"/>
      <c r="E154" s="32"/>
      <c r="F154" s="32"/>
      <c r="G154" s="32"/>
      <c r="H154" s="32"/>
      <c r="I154" s="52">
        <f>I147</f>
        <v>1796487814</v>
      </c>
      <c r="J154" s="52"/>
      <c r="K154" s="52">
        <f>K147</f>
        <v>3969339740</v>
      </c>
    </row>
    <row r="155" spans="1:11" ht="18" customHeight="1" thickTop="1">
      <c r="A155" s="30" t="s">
        <v>10</v>
      </c>
      <c r="B155" s="28" t="s">
        <v>125</v>
      </c>
      <c r="C155" s="28"/>
      <c r="D155" s="28"/>
      <c r="E155" s="28"/>
      <c r="F155" s="28"/>
      <c r="G155" s="28"/>
      <c r="H155" s="28"/>
      <c r="I155" s="11"/>
      <c r="J155" s="11"/>
      <c r="K155" s="11"/>
    </row>
    <row r="156" spans="1:11" ht="19.5" customHeight="1">
      <c r="A156" s="30"/>
      <c r="B156" s="28"/>
      <c r="C156" s="28"/>
      <c r="D156" s="28"/>
      <c r="E156" s="538" t="s">
        <v>672</v>
      </c>
      <c r="F156" s="538"/>
      <c r="G156" s="538"/>
      <c r="H156" s="53"/>
      <c r="I156" s="539" t="s">
        <v>632</v>
      </c>
      <c r="J156" s="540"/>
      <c r="K156" s="540"/>
    </row>
    <row r="157" spans="1:11" ht="31.5" customHeight="1">
      <c r="A157" s="30"/>
      <c r="B157" s="28"/>
      <c r="C157" s="28"/>
      <c r="D157" s="28"/>
      <c r="E157" s="54" t="s">
        <v>126</v>
      </c>
      <c r="F157" s="55"/>
      <c r="G157" s="54" t="s">
        <v>127</v>
      </c>
      <c r="H157" s="56"/>
      <c r="I157" s="57" t="s">
        <v>126</v>
      </c>
      <c r="J157" s="55"/>
      <c r="K157" s="57" t="s">
        <v>127</v>
      </c>
    </row>
    <row r="158" spans="1:11" ht="15.75" customHeight="1" hidden="1">
      <c r="A158" s="25"/>
      <c r="B158" s="26" t="s">
        <v>128</v>
      </c>
      <c r="C158" s="26"/>
      <c r="D158" s="26"/>
      <c r="E158" s="26"/>
      <c r="F158" s="26"/>
      <c r="G158" s="26"/>
      <c r="H158" s="26"/>
      <c r="I158" s="16"/>
      <c r="J158" s="16"/>
      <c r="K158" s="16"/>
    </row>
    <row r="159" spans="1:11" s="58" customFormat="1" ht="15.75" customHeight="1" hidden="1">
      <c r="A159" s="40"/>
      <c r="B159" s="41"/>
      <c r="C159" s="41" t="s">
        <v>129</v>
      </c>
      <c r="D159" s="41"/>
      <c r="E159" s="41"/>
      <c r="F159" s="41"/>
      <c r="G159" s="41"/>
      <c r="H159" s="41"/>
      <c r="I159" s="33"/>
      <c r="J159" s="33"/>
      <c r="K159" s="33"/>
    </row>
    <row r="160" spans="1:11" ht="19.5" customHeight="1">
      <c r="A160" s="25"/>
      <c r="B160" s="26" t="s">
        <v>130</v>
      </c>
      <c r="C160" s="26"/>
      <c r="D160" s="26"/>
      <c r="E160" s="26"/>
      <c r="F160" s="26"/>
      <c r="G160" s="26"/>
      <c r="H160" s="26"/>
      <c r="I160" s="16"/>
      <c r="J160" s="16"/>
      <c r="K160" s="16"/>
    </row>
    <row r="161" spans="1:11" ht="19.5" customHeight="1">
      <c r="A161" s="25"/>
      <c r="B161" s="26"/>
      <c r="C161" s="26" t="s">
        <v>634</v>
      </c>
      <c r="D161" s="26"/>
      <c r="E161" s="16"/>
      <c r="F161" s="26"/>
      <c r="G161" s="16">
        <v>23464794521</v>
      </c>
      <c r="H161" s="26"/>
      <c r="I161" s="16"/>
      <c r="J161" s="16"/>
      <c r="K161" s="16">
        <v>5500000000</v>
      </c>
    </row>
    <row r="162" spans="1:11" ht="15.75" customHeight="1" hidden="1">
      <c r="A162" s="25"/>
      <c r="B162" s="26"/>
      <c r="C162" s="41" t="s">
        <v>129</v>
      </c>
      <c r="D162" s="26"/>
      <c r="E162" s="26"/>
      <c r="F162" s="26"/>
      <c r="G162" s="26"/>
      <c r="H162" s="26"/>
      <c r="I162" s="16"/>
      <c r="J162" s="16"/>
      <c r="K162" s="26"/>
    </row>
    <row r="163" spans="1:11" ht="30" customHeight="1" hidden="1">
      <c r="A163" s="25"/>
      <c r="B163" s="527" t="s">
        <v>131</v>
      </c>
      <c r="C163" s="534"/>
      <c r="D163" s="59"/>
      <c r="E163" s="59"/>
      <c r="F163" s="59"/>
      <c r="G163" s="59"/>
      <c r="H163" s="26"/>
      <c r="I163" s="16"/>
      <c r="J163" s="16"/>
      <c r="K163" s="59"/>
    </row>
    <row r="164" spans="1:11" ht="21" customHeight="1" thickBot="1">
      <c r="A164" s="34"/>
      <c r="B164" s="31"/>
      <c r="C164" s="31" t="s">
        <v>124</v>
      </c>
      <c r="D164" s="32"/>
      <c r="E164" s="52"/>
      <c r="F164" s="52"/>
      <c r="G164" s="52">
        <v>23464794521</v>
      </c>
      <c r="H164" s="32"/>
      <c r="I164" s="52"/>
      <c r="J164" s="52"/>
      <c r="K164" s="52">
        <v>5500000000</v>
      </c>
    </row>
    <row r="165" spans="1:11" s="61" customFormat="1" ht="30" customHeight="1" hidden="1">
      <c r="A165" s="60"/>
      <c r="B165" s="28" t="s">
        <v>132</v>
      </c>
      <c r="C165" s="26"/>
      <c r="D165" s="26"/>
      <c r="E165" s="26"/>
      <c r="F165" s="26"/>
      <c r="G165" s="26"/>
      <c r="H165" s="26"/>
      <c r="I165" s="16"/>
      <c r="J165" s="16"/>
      <c r="K165" s="16"/>
    </row>
    <row r="166" spans="1:11" ht="27.75" customHeight="1" thickTop="1">
      <c r="A166" s="62" t="s">
        <v>13</v>
      </c>
      <c r="B166" s="31" t="s">
        <v>133</v>
      </c>
      <c r="C166" s="31"/>
      <c r="D166" s="31"/>
      <c r="E166" s="31"/>
      <c r="F166" s="31"/>
      <c r="G166" s="31"/>
      <c r="H166" s="63"/>
      <c r="I166" s="48" t="s">
        <v>672</v>
      </c>
      <c r="J166" s="49"/>
      <c r="K166" s="48" t="s">
        <v>632</v>
      </c>
    </row>
    <row r="167" spans="1:11" ht="15" hidden="1">
      <c r="A167" s="25"/>
      <c r="B167" s="26" t="s">
        <v>134</v>
      </c>
      <c r="C167" s="26"/>
      <c r="D167" s="26"/>
      <c r="E167" s="26"/>
      <c r="F167" s="26"/>
      <c r="G167" s="26"/>
      <c r="H167" s="26"/>
      <c r="I167" s="16">
        <v>0</v>
      </c>
      <c r="J167" s="16"/>
      <c r="K167" s="16">
        <v>0</v>
      </c>
    </row>
    <row r="168" spans="1:11" ht="15" hidden="1">
      <c r="A168" s="25"/>
      <c r="B168" s="26" t="s">
        <v>135</v>
      </c>
      <c r="C168" s="26"/>
      <c r="D168" s="26"/>
      <c r="E168" s="26"/>
      <c r="F168" s="26"/>
      <c r="G168" s="26"/>
      <c r="H168" s="26"/>
      <c r="I168" s="16">
        <v>0</v>
      </c>
      <c r="J168" s="16"/>
      <c r="K168" s="16">
        <v>0</v>
      </c>
    </row>
    <row r="169" spans="1:11" ht="19.5" customHeight="1">
      <c r="A169" s="25"/>
      <c r="B169" s="26" t="s">
        <v>136</v>
      </c>
      <c r="C169" s="26"/>
      <c r="D169" s="26"/>
      <c r="E169" s="26"/>
      <c r="F169" s="26"/>
      <c r="G169" s="26"/>
      <c r="H169" s="26"/>
      <c r="I169" s="16">
        <v>102000000</v>
      </c>
      <c r="J169" s="16"/>
      <c r="K169" s="16">
        <v>2702575840</v>
      </c>
    </row>
    <row r="170" spans="1:11" ht="15.75" customHeight="1" hidden="1">
      <c r="A170" s="25"/>
      <c r="B170" s="26" t="s">
        <v>137</v>
      </c>
      <c r="C170" s="26"/>
      <c r="D170" s="26"/>
      <c r="E170" s="26"/>
      <c r="F170" s="26"/>
      <c r="G170" s="26"/>
      <c r="H170" s="26"/>
      <c r="I170" s="16"/>
      <c r="J170" s="16"/>
      <c r="K170" s="16"/>
    </row>
    <row r="171" spans="1:11" ht="15" customHeight="1" hidden="1">
      <c r="A171" s="25"/>
      <c r="B171" s="26"/>
      <c r="C171" s="26"/>
      <c r="D171" s="26"/>
      <c r="E171" s="26"/>
      <c r="F171" s="26"/>
      <c r="G171" s="26"/>
      <c r="H171" s="26"/>
      <c r="I171" s="16"/>
      <c r="J171" s="16"/>
      <c r="K171" s="16"/>
    </row>
    <row r="172" spans="1:11" ht="15" customHeight="1" hidden="1">
      <c r="A172" s="25"/>
      <c r="B172" s="26"/>
      <c r="C172" s="26"/>
      <c r="D172" s="26"/>
      <c r="E172" s="26"/>
      <c r="F172" s="26"/>
      <c r="G172" s="26"/>
      <c r="H172" s="26"/>
      <c r="I172" s="16"/>
      <c r="J172" s="16"/>
      <c r="K172" s="16"/>
    </row>
    <row r="173" spans="1:11" ht="15" customHeight="1" hidden="1">
      <c r="A173" s="25"/>
      <c r="B173" s="26"/>
      <c r="C173" s="26"/>
      <c r="D173" s="26"/>
      <c r="E173" s="26"/>
      <c r="F173" s="26"/>
      <c r="G173" s="26"/>
      <c r="H173" s="26"/>
      <c r="I173" s="16"/>
      <c r="J173" s="16"/>
      <c r="K173" s="16"/>
    </row>
    <row r="174" spans="1:11" ht="15" customHeight="1" hidden="1">
      <c r="A174" s="25"/>
      <c r="B174" s="26" t="s">
        <v>138</v>
      </c>
      <c r="C174" s="26"/>
      <c r="D174" s="26"/>
      <c r="E174" s="26"/>
      <c r="F174" s="26"/>
      <c r="G174" s="26"/>
      <c r="H174" s="26"/>
      <c r="I174" s="16"/>
      <c r="J174" s="16"/>
      <c r="K174" s="16"/>
    </row>
    <row r="175" spans="1:11" ht="15" customHeight="1" hidden="1">
      <c r="A175" s="25"/>
      <c r="B175" s="26" t="s">
        <v>136</v>
      </c>
      <c r="C175" s="26"/>
      <c r="D175" s="26"/>
      <c r="E175" s="26"/>
      <c r="F175" s="26"/>
      <c r="G175" s="26"/>
      <c r="H175" s="26"/>
      <c r="I175" s="16"/>
      <c r="J175" s="16"/>
      <c r="K175" s="16"/>
    </row>
    <row r="176" spans="1:11" ht="21" customHeight="1" thickBot="1">
      <c r="A176" s="34"/>
      <c r="B176" s="31"/>
      <c r="C176" s="31" t="s">
        <v>124</v>
      </c>
      <c r="D176" s="32"/>
      <c r="E176" s="32"/>
      <c r="F176" s="32"/>
      <c r="G176" s="32"/>
      <c r="H176" s="32"/>
      <c r="I176" s="52">
        <f>I169</f>
        <v>102000000</v>
      </c>
      <c r="J176" s="11"/>
      <c r="K176" s="52">
        <f>K169</f>
        <v>2702575840</v>
      </c>
    </row>
    <row r="177" spans="1:11" ht="30" customHeight="1" thickTop="1">
      <c r="A177" s="62" t="s">
        <v>17</v>
      </c>
      <c r="B177" s="31" t="s">
        <v>139</v>
      </c>
      <c r="C177" s="31"/>
      <c r="D177" s="31"/>
      <c r="E177" s="31"/>
      <c r="F177" s="31"/>
      <c r="G177" s="31"/>
      <c r="H177" s="31"/>
      <c r="I177" s="48" t="s">
        <v>672</v>
      </c>
      <c r="J177" s="49"/>
      <c r="K177" s="48" t="s">
        <v>632</v>
      </c>
    </row>
    <row r="178" spans="1:11" ht="19.5" customHeight="1">
      <c r="A178" s="25"/>
      <c r="B178" s="26" t="s">
        <v>140</v>
      </c>
      <c r="C178" s="26"/>
      <c r="D178" s="26"/>
      <c r="E178" s="26"/>
      <c r="F178" s="26"/>
      <c r="G178" s="26"/>
      <c r="H178" s="26"/>
      <c r="I178" s="16">
        <v>0</v>
      </c>
      <c r="J178" s="16"/>
      <c r="K178" s="16">
        <v>0</v>
      </c>
    </row>
    <row r="179" spans="1:11" ht="19.5" customHeight="1">
      <c r="A179" s="25"/>
      <c r="B179" s="26" t="s">
        <v>141</v>
      </c>
      <c r="C179" s="26"/>
      <c r="D179" s="26"/>
      <c r="E179" s="26"/>
      <c r="F179" s="26"/>
      <c r="G179" s="26"/>
      <c r="H179" s="26"/>
      <c r="I179" s="16">
        <v>28436333157</v>
      </c>
      <c r="J179" s="64"/>
      <c r="K179" s="16">
        <v>42183921797</v>
      </c>
    </row>
    <row r="180" spans="1:11" ht="19.5" customHeight="1">
      <c r="A180" s="25"/>
      <c r="B180" s="26" t="s">
        <v>142</v>
      </c>
      <c r="C180" s="26"/>
      <c r="D180" s="26"/>
      <c r="E180" s="26"/>
      <c r="F180" s="26"/>
      <c r="G180" s="26"/>
      <c r="H180" s="26"/>
      <c r="I180" s="16">
        <v>0</v>
      </c>
      <c r="J180" s="64"/>
      <c r="K180" s="16">
        <v>0</v>
      </c>
    </row>
    <row r="181" spans="1:11" ht="15">
      <c r="A181" s="25"/>
      <c r="B181" s="26" t="s">
        <v>143</v>
      </c>
      <c r="C181" s="26"/>
      <c r="D181" s="26"/>
      <c r="E181" s="26"/>
      <c r="F181" s="26"/>
      <c r="G181" s="26"/>
      <c r="H181" s="26"/>
      <c r="I181" s="16">
        <v>0</v>
      </c>
      <c r="J181" s="16"/>
      <c r="K181" s="16"/>
    </row>
    <row r="182" spans="1:11" ht="19.5" customHeight="1">
      <c r="A182" s="25"/>
      <c r="B182" s="26" t="s">
        <v>144</v>
      </c>
      <c r="C182" s="26"/>
      <c r="D182" s="26"/>
      <c r="E182" s="26"/>
      <c r="F182" s="26"/>
      <c r="G182" s="26"/>
      <c r="H182" s="26"/>
      <c r="I182" s="16">
        <v>14521114440</v>
      </c>
      <c r="J182" s="16"/>
      <c r="K182" s="16">
        <v>11305523942</v>
      </c>
    </row>
    <row r="183" spans="1:11" ht="19.5" customHeight="1">
      <c r="A183" s="25"/>
      <c r="B183" s="26" t="s">
        <v>145</v>
      </c>
      <c r="C183" s="26"/>
      <c r="D183" s="26"/>
      <c r="E183" s="26"/>
      <c r="F183" s="26"/>
      <c r="G183" s="26"/>
      <c r="H183" s="26"/>
      <c r="I183" s="16">
        <v>8814647262</v>
      </c>
      <c r="J183" s="16"/>
      <c r="K183" s="16">
        <v>7798287649</v>
      </c>
    </row>
    <row r="184" spans="1:11" ht="15">
      <c r="A184" s="25"/>
      <c r="B184" s="26" t="s">
        <v>146</v>
      </c>
      <c r="C184" s="26"/>
      <c r="D184" s="26"/>
      <c r="E184" s="26"/>
      <c r="F184" s="26"/>
      <c r="G184" s="26"/>
      <c r="H184" s="26"/>
      <c r="I184" s="16"/>
      <c r="J184" s="16"/>
      <c r="K184" s="16"/>
    </row>
    <row r="185" spans="1:11" ht="15" hidden="1">
      <c r="A185" s="25"/>
      <c r="B185" s="26" t="s">
        <v>147</v>
      </c>
      <c r="C185" s="26"/>
      <c r="D185" s="26"/>
      <c r="E185" s="26"/>
      <c r="F185" s="26"/>
      <c r="G185" s="26"/>
      <c r="H185" s="26"/>
      <c r="I185" s="16">
        <v>0</v>
      </c>
      <c r="J185" s="16"/>
      <c r="K185" s="16"/>
    </row>
    <row r="186" spans="1:11" ht="21" customHeight="1">
      <c r="A186" s="34"/>
      <c r="B186" s="31"/>
      <c r="C186" s="31" t="s">
        <v>148</v>
      </c>
      <c r="D186" s="32"/>
      <c r="E186" s="32"/>
      <c r="F186" s="32"/>
      <c r="G186" s="32"/>
      <c r="H186" s="32"/>
      <c r="I186" s="300">
        <f>SUM(I178:I184)</f>
        <v>51772094859</v>
      </c>
      <c r="J186" s="11"/>
      <c r="K186" s="65">
        <v>61287733388</v>
      </c>
    </row>
    <row r="187" spans="1:11" ht="19.5" customHeight="1">
      <c r="A187" s="25"/>
      <c r="B187" s="26"/>
      <c r="C187" s="26" t="s">
        <v>149</v>
      </c>
      <c r="D187" s="26"/>
      <c r="E187" s="26"/>
      <c r="F187" s="26"/>
      <c r="G187" s="26"/>
      <c r="H187" s="25"/>
      <c r="I187" s="16">
        <v>0</v>
      </c>
      <c r="J187" s="16"/>
      <c r="K187" s="16">
        <v>0</v>
      </c>
    </row>
    <row r="188" spans="1:11" ht="21" customHeight="1" thickBot="1">
      <c r="A188" s="34"/>
      <c r="B188" s="31"/>
      <c r="C188" s="31" t="s">
        <v>150</v>
      </c>
      <c r="D188" s="32"/>
      <c r="E188" s="32"/>
      <c r="F188" s="32"/>
      <c r="G188" s="32"/>
      <c r="H188" s="32"/>
      <c r="I188" s="65">
        <f>I186+I187</f>
        <v>51772094859</v>
      </c>
      <c r="J188" s="11"/>
      <c r="K188" s="52">
        <v>31984810583</v>
      </c>
    </row>
    <row r="189" spans="1:11" ht="15.75" customHeight="1" hidden="1">
      <c r="A189" s="25"/>
      <c r="B189" s="66" t="s">
        <v>151</v>
      </c>
      <c r="C189" s="66"/>
      <c r="D189" s="66"/>
      <c r="E189" s="66"/>
      <c r="F189" s="66"/>
      <c r="G189" s="66"/>
      <c r="H189" s="66"/>
      <c r="I189" s="16"/>
      <c r="J189" s="16"/>
      <c r="K189" s="16"/>
    </row>
    <row r="190" spans="1:11" ht="15.75" customHeight="1" hidden="1">
      <c r="A190" s="25"/>
      <c r="B190" s="66" t="s">
        <v>152</v>
      </c>
      <c r="C190" s="66"/>
      <c r="D190" s="66"/>
      <c r="E190" s="66"/>
      <c r="F190" s="66"/>
      <c r="G190" s="66"/>
      <c r="H190" s="66"/>
      <c r="I190" s="16"/>
      <c r="J190" s="16"/>
      <c r="K190" s="16"/>
    </row>
    <row r="191" spans="1:11" ht="15.75" customHeight="1" hidden="1">
      <c r="A191" s="25"/>
      <c r="B191" s="66" t="s">
        <v>153</v>
      </c>
      <c r="C191" s="66"/>
      <c r="D191" s="66"/>
      <c r="E191" s="66"/>
      <c r="F191" s="66"/>
      <c r="G191" s="66"/>
      <c r="H191" s="66"/>
      <c r="I191" s="16"/>
      <c r="J191" s="16"/>
      <c r="K191" s="16"/>
    </row>
    <row r="192" spans="1:11" ht="15.75" customHeight="1" hidden="1">
      <c r="A192" s="25"/>
      <c r="B192" s="66" t="s">
        <v>154</v>
      </c>
      <c r="C192" s="66"/>
      <c r="D192" s="66"/>
      <c r="E192" s="66"/>
      <c r="F192" s="66"/>
      <c r="G192" s="66"/>
      <c r="H192" s="66"/>
      <c r="I192" s="16"/>
      <c r="J192" s="16"/>
      <c r="K192" s="16"/>
    </row>
    <row r="193" spans="1:11" ht="15.75" customHeight="1" hidden="1">
      <c r="A193" s="25"/>
      <c r="B193" s="66" t="s">
        <v>155</v>
      </c>
      <c r="C193" s="66"/>
      <c r="D193" s="66"/>
      <c r="E193" s="66"/>
      <c r="F193" s="66"/>
      <c r="G193" s="66"/>
      <c r="H193" s="66"/>
      <c r="I193" s="16"/>
      <c r="J193" s="16"/>
      <c r="K193" s="16"/>
    </row>
    <row r="194" spans="1:11" ht="15.75" customHeight="1" hidden="1">
      <c r="A194" s="25"/>
      <c r="B194" s="66"/>
      <c r="C194" s="66"/>
      <c r="D194" s="66"/>
      <c r="E194" s="66"/>
      <c r="F194" s="66"/>
      <c r="G194" s="66"/>
      <c r="H194" s="66"/>
      <c r="I194" s="16"/>
      <c r="J194" s="16"/>
      <c r="K194" s="16"/>
    </row>
    <row r="195" spans="1:11" ht="21.75" customHeight="1" thickTop="1">
      <c r="A195" s="62" t="s">
        <v>19</v>
      </c>
      <c r="B195" s="31" t="s">
        <v>156</v>
      </c>
      <c r="C195" s="31"/>
      <c r="D195" s="31"/>
      <c r="E195" s="31"/>
      <c r="F195" s="31"/>
      <c r="G195" s="31"/>
      <c r="H195" s="31"/>
      <c r="I195" s="48" t="s">
        <v>672</v>
      </c>
      <c r="J195" s="49"/>
      <c r="K195" s="48" t="s">
        <v>632</v>
      </c>
    </row>
    <row r="196" spans="1:11" s="39" customFormat="1" ht="15.75">
      <c r="A196" s="27"/>
      <c r="B196" s="28" t="s">
        <v>157</v>
      </c>
      <c r="C196" s="28"/>
      <c r="D196" s="28"/>
      <c r="E196" s="28"/>
      <c r="F196" s="28"/>
      <c r="G196" s="28"/>
      <c r="H196" s="28"/>
      <c r="I196" s="11">
        <f>I198</f>
        <v>457259598</v>
      </c>
      <c r="J196" s="11"/>
      <c r="K196" s="11">
        <f>K198</f>
        <v>277610042</v>
      </c>
    </row>
    <row r="197" spans="1:11" ht="15" hidden="1">
      <c r="A197" s="25"/>
      <c r="B197" s="59"/>
      <c r="C197" s="26" t="s">
        <v>158</v>
      </c>
      <c r="D197" s="26"/>
      <c r="E197" s="26"/>
      <c r="F197" s="26"/>
      <c r="G197" s="26"/>
      <c r="H197" s="26"/>
      <c r="I197" s="16"/>
      <c r="J197" s="16"/>
      <c r="K197" s="16"/>
    </row>
    <row r="198" spans="1:11" ht="15">
      <c r="A198" s="25"/>
      <c r="B198" s="59"/>
      <c r="C198" s="26" t="s">
        <v>159</v>
      </c>
      <c r="D198" s="26"/>
      <c r="E198" s="26"/>
      <c r="F198" s="26"/>
      <c r="G198" s="26"/>
      <c r="H198" s="26"/>
      <c r="I198" s="16">
        <v>457259598</v>
      </c>
      <c r="J198" s="16"/>
      <c r="K198" s="16">
        <v>277610042</v>
      </c>
    </row>
    <row r="199" spans="1:11" s="39" customFormat="1" ht="16.5" customHeight="1">
      <c r="A199" s="27"/>
      <c r="B199" s="28" t="s">
        <v>156</v>
      </c>
      <c r="C199" s="28"/>
      <c r="D199" s="28"/>
      <c r="E199" s="28"/>
      <c r="F199" s="28"/>
      <c r="G199" s="28"/>
      <c r="H199" s="28"/>
      <c r="I199" s="11">
        <f>I200</f>
        <v>364974516</v>
      </c>
      <c r="J199" s="11"/>
      <c r="K199" s="11">
        <f>K200</f>
        <v>356017283</v>
      </c>
    </row>
    <row r="200" spans="1:11" ht="15.75" customHeight="1">
      <c r="A200" s="25"/>
      <c r="B200" s="67"/>
      <c r="C200" s="67" t="s">
        <v>160</v>
      </c>
      <c r="D200" s="67"/>
      <c r="E200" s="67"/>
      <c r="F200" s="67"/>
      <c r="G200" s="67"/>
      <c r="H200" s="67"/>
      <c r="I200" s="16">
        <v>364974516</v>
      </c>
      <c r="J200" s="16"/>
      <c r="K200" s="16">
        <v>356017283</v>
      </c>
    </row>
    <row r="201" spans="1:11" ht="15" hidden="1">
      <c r="A201" s="25"/>
      <c r="B201" s="67"/>
      <c r="C201" s="67" t="s">
        <v>161</v>
      </c>
      <c r="D201" s="67"/>
      <c r="E201" s="67"/>
      <c r="F201" s="67"/>
      <c r="G201" s="67"/>
      <c r="H201" s="67"/>
      <c r="I201" s="16"/>
      <c r="J201" s="16"/>
      <c r="K201" s="16"/>
    </row>
    <row r="202" spans="1:11" ht="15.75" hidden="1">
      <c r="A202" s="27"/>
      <c r="B202" s="68"/>
      <c r="C202" s="67" t="s">
        <v>137</v>
      </c>
      <c r="D202" s="31"/>
      <c r="E202" s="31"/>
      <c r="F202" s="31"/>
      <c r="G202" s="31"/>
      <c r="H202" s="31"/>
      <c r="I202" s="16"/>
      <c r="J202" s="16"/>
      <c r="K202" s="16"/>
    </row>
    <row r="203" spans="1:11" ht="21" customHeight="1" thickBot="1">
      <c r="A203" s="34"/>
      <c r="B203" s="31"/>
      <c r="C203" s="31" t="s">
        <v>124</v>
      </c>
      <c r="D203" s="32"/>
      <c r="E203" s="32"/>
      <c r="F203" s="32"/>
      <c r="G203" s="32"/>
      <c r="H203" s="32"/>
      <c r="I203" s="52">
        <f>I199+I196</f>
        <v>822234114</v>
      </c>
      <c r="J203" s="11"/>
      <c r="K203" s="52">
        <f>K199+K196</f>
        <v>633627325</v>
      </c>
    </row>
    <row r="204" spans="1:11" ht="22.5" customHeight="1" hidden="1">
      <c r="A204" s="62" t="s">
        <v>64</v>
      </c>
      <c r="B204" s="31" t="s">
        <v>162</v>
      </c>
      <c r="C204" s="31"/>
      <c r="D204" s="31"/>
      <c r="E204" s="31"/>
      <c r="F204" s="31"/>
      <c r="G204" s="31"/>
      <c r="H204" s="31"/>
      <c r="I204" s="69" t="s">
        <v>163</v>
      </c>
      <c r="J204" s="49"/>
      <c r="K204" s="69" t="s">
        <v>164</v>
      </c>
    </row>
    <row r="205" spans="1:11" ht="15.75" customHeight="1" hidden="1">
      <c r="A205" s="25"/>
      <c r="B205" s="68" t="s">
        <v>165</v>
      </c>
      <c r="C205" s="50"/>
      <c r="D205" s="26"/>
      <c r="E205" s="26"/>
      <c r="F205" s="26"/>
      <c r="G205" s="26"/>
      <c r="H205" s="26"/>
      <c r="I205" s="16"/>
      <c r="J205" s="16"/>
      <c r="K205" s="16"/>
    </row>
    <row r="206" spans="1:11" ht="15.75" customHeight="1" hidden="1">
      <c r="A206" s="25"/>
      <c r="B206" s="68" t="s">
        <v>166</v>
      </c>
      <c r="C206" s="50"/>
      <c r="D206" s="26"/>
      <c r="E206" s="26"/>
      <c r="F206" s="26"/>
      <c r="G206" s="26"/>
      <c r="H206" s="26"/>
      <c r="I206" s="16"/>
      <c r="J206" s="16"/>
      <c r="K206" s="16"/>
    </row>
    <row r="207" spans="1:11" ht="21" customHeight="1" hidden="1">
      <c r="A207" s="34"/>
      <c r="B207" s="31"/>
      <c r="C207" s="31" t="s">
        <v>124</v>
      </c>
      <c r="D207" s="32"/>
      <c r="E207" s="32"/>
      <c r="F207" s="32"/>
      <c r="G207" s="32"/>
      <c r="H207" s="32"/>
      <c r="I207" s="52">
        <v>0</v>
      </c>
      <c r="J207" s="11"/>
      <c r="K207" s="52">
        <v>0</v>
      </c>
    </row>
    <row r="208" spans="1:11" ht="21" customHeight="1" hidden="1">
      <c r="A208" s="62" t="s">
        <v>67</v>
      </c>
      <c r="B208" s="31" t="s">
        <v>167</v>
      </c>
      <c r="C208" s="31"/>
      <c r="D208" s="31"/>
      <c r="E208" s="31"/>
      <c r="F208" s="31"/>
      <c r="G208" s="31"/>
      <c r="H208" s="31"/>
      <c r="I208" s="69" t="s">
        <v>163</v>
      </c>
      <c r="J208" s="49">
        <v>0</v>
      </c>
      <c r="K208" s="69" t="s">
        <v>164</v>
      </c>
    </row>
    <row r="209" spans="1:11" ht="15.75" customHeight="1" hidden="1">
      <c r="A209" s="25"/>
      <c r="B209" s="68" t="s">
        <v>168</v>
      </c>
      <c r="C209" s="68"/>
      <c r="D209" s="26"/>
      <c r="E209" s="26"/>
      <c r="F209" s="26"/>
      <c r="G209" s="26"/>
      <c r="H209" s="26"/>
      <c r="I209" s="16"/>
      <c r="J209" s="16"/>
      <c r="K209" s="16"/>
    </row>
    <row r="210" spans="1:11" ht="15.75" customHeight="1" hidden="1">
      <c r="A210" s="25"/>
      <c r="B210" s="68" t="s">
        <v>169</v>
      </c>
      <c r="C210" s="68"/>
      <c r="D210" s="26"/>
      <c r="E210" s="26"/>
      <c r="F210" s="26"/>
      <c r="G210" s="26"/>
      <c r="H210" s="26"/>
      <c r="I210" s="16"/>
      <c r="J210" s="16"/>
      <c r="K210" s="16"/>
    </row>
    <row r="211" spans="1:11" ht="15.75" customHeight="1" hidden="1">
      <c r="A211" s="25"/>
      <c r="B211" s="68" t="s">
        <v>170</v>
      </c>
      <c r="C211" s="68"/>
      <c r="D211" s="26"/>
      <c r="E211" s="26"/>
      <c r="F211" s="26"/>
      <c r="G211" s="26"/>
      <c r="H211" s="26"/>
      <c r="I211" s="16"/>
      <c r="J211" s="16"/>
      <c r="K211" s="16"/>
    </row>
    <row r="212" spans="1:11" ht="15.75" customHeight="1" hidden="1">
      <c r="A212" s="25"/>
      <c r="B212" s="68" t="s">
        <v>167</v>
      </c>
      <c r="C212" s="68"/>
      <c r="D212" s="26"/>
      <c r="E212" s="26"/>
      <c r="F212" s="26"/>
      <c r="G212" s="26"/>
      <c r="H212" s="26"/>
      <c r="I212" s="16"/>
      <c r="J212" s="16"/>
      <c r="K212" s="16"/>
    </row>
    <row r="213" spans="1:11" ht="21" customHeight="1" hidden="1">
      <c r="A213" s="34"/>
      <c r="B213" s="31"/>
      <c r="C213" s="31" t="s">
        <v>124</v>
      </c>
      <c r="D213" s="32"/>
      <c r="E213" s="32"/>
      <c r="F213" s="32"/>
      <c r="G213" s="32"/>
      <c r="H213" s="32"/>
      <c r="I213" s="52">
        <v>0</v>
      </c>
      <c r="J213" s="11"/>
      <c r="K213" s="52">
        <v>0</v>
      </c>
    </row>
    <row r="214" spans="1:11" ht="22.5" customHeight="1" thickTop="1">
      <c r="A214" s="70" t="s">
        <v>64</v>
      </c>
      <c r="B214" s="71" t="s">
        <v>171</v>
      </c>
      <c r="C214" s="72"/>
      <c r="D214" s="26"/>
      <c r="E214" s="73" t="s">
        <v>172</v>
      </c>
      <c r="F214" s="26"/>
      <c r="G214" s="26"/>
      <c r="H214" s="26"/>
      <c r="I214" s="16"/>
      <c r="J214" s="16"/>
      <c r="K214" s="16"/>
    </row>
    <row r="215" spans="1:11" ht="30.75" customHeight="1" hidden="1">
      <c r="A215" s="27"/>
      <c r="B215" s="74"/>
      <c r="C215" s="75" t="s">
        <v>173</v>
      </c>
      <c r="D215" s="76"/>
      <c r="E215" s="75" t="s">
        <v>174</v>
      </c>
      <c r="F215" s="76"/>
      <c r="G215" s="75" t="s">
        <v>175</v>
      </c>
      <c r="H215" s="28"/>
      <c r="I215" s="75" t="s">
        <v>176</v>
      </c>
      <c r="J215" s="11"/>
      <c r="K215" s="77" t="s">
        <v>177</v>
      </c>
    </row>
    <row r="216" spans="1:11" ht="24.75" customHeight="1" hidden="1">
      <c r="A216" s="27"/>
      <c r="B216" s="28" t="s">
        <v>178</v>
      </c>
      <c r="C216" s="78"/>
      <c r="D216" s="78"/>
      <c r="E216" s="9"/>
      <c r="F216" s="16"/>
      <c r="G216" s="16"/>
      <c r="H216" s="9"/>
      <c r="I216" s="16"/>
      <c r="J216" s="79"/>
      <c r="K216" s="80"/>
    </row>
    <row r="217" spans="1:11" ht="15.75" customHeight="1" hidden="1">
      <c r="A217" s="25"/>
      <c r="B217" s="26" t="s">
        <v>179</v>
      </c>
      <c r="C217" s="81"/>
      <c r="D217" s="81"/>
      <c r="E217" s="9"/>
      <c r="F217" s="16"/>
      <c r="G217" s="16"/>
      <c r="H217" s="9"/>
      <c r="I217" s="16"/>
      <c r="J217" s="79"/>
      <c r="K217" s="82">
        <v>0</v>
      </c>
    </row>
    <row r="218" spans="1:11" s="58" customFormat="1" ht="15.75" customHeight="1" hidden="1">
      <c r="A218" s="40"/>
      <c r="B218" s="83"/>
      <c r="C218" s="41" t="s">
        <v>180</v>
      </c>
      <c r="D218" s="84"/>
      <c r="E218" s="85"/>
      <c r="F218" s="33"/>
      <c r="G218" s="33"/>
      <c r="H218" s="85"/>
      <c r="I218" s="33"/>
      <c r="J218" s="86"/>
      <c r="K218" s="82">
        <v>0</v>
      </c>
    </row>
    <row r="219" spans="1:11" s="58" customFormat="1" ht="15.75" customHeight="1" hidden="1">
      <c r="A219" s="40"/>
      <c r="B219" s="83"/>
      <c r="C219" s="41" t="s">
        <v>181</v>
      </c>
      <c r="D219" s="84"/>
      <c r="E219" s="84"/>
      <c r="F219" s="84"/>
      <c r="G219" s="84"/>
      <c r="H219" s="84"/>
      <c r="I219" s="86"/>
      <c r="J219" s="86"/>
      <c r="K219" s="82">
        <v>0</v>
      </c>
    </row>
    <row r="220" spans="1:11" s="58" customFormat="1" ht="15.75" customHeight="1" hidden="1">
      <c r="A220" s="40"/>
      <c r="B220" s="83"/>
      <c r="C220" s="41" t="s">
        <v>182</v>
      </c>
      <c r="D220" s="84"/>
      <c r="E220" s="84"/>
      <c r="F220" s="84"/>
      <c r="G220" s="84"/>
      <c r="H220" s="84"/>
      <c r="I220" s="33"/>
      <c r="J220" s="86"/>
      <c r="K220" s="82">
        <v>0</v>
      </c>
    </row>
    <row r="221" spans="1:11" s="58" customFormat="1" ht="15.75" customHeight="1" hidden="1">
      <c r="A221" s="40"/>
      <c r="B221" s="83"/>
      <c r="C221" s="41" t="s">
        <v>183</v>
      </c>
      <c r="D221" s="84"/>
      <c r="E221" s="84"/>
      <c r="F221" s="84"/>
      <c r="G221" s="84"/>
      <c r="H221" s="84"/>
      <c r="I221" s="86"/>
      <c r="J221" s="86"/>
      <c r="K221" s="82">
        <v>0</v>
      </c>
    </row>
    <row r="222" spans="1:11" s="58" customFormat="1" ht="15.75" customHeight="1" hidden="1">
      <c r="A222" s="40"/>
      <c r="B222" s="83"/>
      <c r="C222" s="41" t="s">
        <v>184</v>
      </c>
      <c r="D222" s="84"/>
      <c r="E222" s="85"/>
      <c r="F222" s="33"/>
      <c r="G222" s="33"/>
      <c r="H222" s="85"/>
      <c r="I222" s="33"/>
      <c r="J222" s="86"/>
      <c r="K222" s="82">
        <v>0</v>
      </c>
    </row>
    <row r="223" spans="1:11" s="58" customFormat="1" ht="15.75" customHeight="1" hidden="1">
      <c r="A223" s="40"/>
      <c r="B223" s="83"/>
      <c r="C223" s="87" t="s">
        <v>185</v>
      </c>
      <c r="D223" s="84"/>
      <c r="E223" s="84"/>
      <c r="F223" s="84"/>
      <c r="G223" s="84"/>
      <c r="H223" s="84"/>
      <c r="I223" s="86"/>
      <c r="J223" s="86"/>
      <c r="K223" s="82">
        <v>0</v>
      </c>
    </row>
    <row r="224" spans="1:11" ht="15.75" customHeight="1" hidden="1">
      <c r="A224" s="25"/>
      <c r="B224" s="88" t="s">
        <v>186</v>
      </c>
      <c r="C224" s="89"/>
      <c r="D224" s="81"/>
      <c r="E224" s="89">
        <v>0</v>
      </c>
      <c r="F224" s="81"/>
      <c r="G224" s="89">
        <v>0</v>
      </c>
      <c r="H224" s="81"/>
      <c r="I224" s="89">
        <v>0</v>
      </c>
      <c r="J224" s="79"/>
      <c r="K224" s="90">
        <v>0</v>
      </c>
    </row>
    <row r="225" spans="1:11" ht="24.75" customHeight="1" hidden="1">
      <c r="A225" s="27"/>
      <c r="B225" s="28" t="s">
        <v>187</v>
      </c>
      <c r="C225" s="78"/>
      <c r="D225" s="78"/>
      <c r="E225" s="9"/>
      <c r="F225" s="16"/>
      <c r="G225" s="16"/>
      <c r="H225" s="9"/>
      <c r="I225" s="16"/>
      <c r="J225" s="79"/>
      <c r="K225" s="80"/>
    </row>
    <row r="226" spans="1:11" ht="15.75" customHeight="1" hidden="1">
      <c r="A226" s="25"/>
      <c r="B226" s="26" t="s">
        <v>179</v>
      </c>
      <c r="C226" s="91"/>
      <c r="D226" s="91"/>
      <c r="E226" s="9"/>
      <c r="F226" s="16"/>
      <c r="G226" s="16"/>
      <c r="H226" s="9"/>
      <c r="I226" s="16"/>
      <c r="J226" s="16"/>
      <c r="K226" s="82">
        <v>0</v>
      </c>
    </row>
    <row r="227" spans="1:11" s="58" customFormat="1" ht="15.75" customHeight="1" hidden="1">
      <c r="A227" s="40"/>
      <c r="B227" s="41"/>
      <c r="C227" s="41" t="s">
        <v>188</v>
      </c>
      <c r="D227" s="92"/>
      <c r="E227" s="85"/>
      <c r="F227" s="33"/>
      <c r="G227" s="33"/>
      <c r="H227" s="85"/>
      <c r="I227" s="33"/>
      <c r="J227" s="33"/>
      <c r="K227" s="82">
        <v>0</v>
      </c>
    </row>
    <row r="228" spans="1:11" s="58" customFormat="1" ht="15.75" customHeight="1" hidden="1">
      <c r="A228" s="40"/>
      <c r="B228" s="41"/>
      <c r="C228" s="41" t="s">
        <v>182</v>
      </c>
      <c r="D228" s="92"/>
      <c r="E228" s="92"/>
      <c r="F228" s="92"/>
      <c r="G228" s="92"/>
      <c r="H228" s="85"/>
      <c r="I228" s="33"/>
      <c r="J228" s="33"/>
      <c r="K228" s="82">
        <v>0</v>
      </c>
    </row>
    <row r="229" spans="1:11" s="58" customFormat="1" ht="15.75" customHeight="1" hidden="1">
      <c r="A229" s="40"/>
      <c r="B229" s="41"/>
      <c r="C229" s="41" t="s">
        <v>183</v>
      </c>
      <c r="D229" s="92"/>
      <c r="E229" s="92"/>
      <c r="F229" s="92"/>
      <c r="G229" s="92"/>
      <c r="H229" s="85"/>
      <c r="I229" s="33"/>
      <c r="J229" s="33"/>
      <c r="K229" s="82">
        <v>0</v>
      </c>
    </row>
    <row r="230" spans="1:11" s="58" customFormat="1" ht="15.75" customHeight="1" hidden="1">
      <c r="A230" s="40"/>
      <c r="B230" s="41"/>
      <c r="C230" s="41" t="s">
        <v>184</v>
      </c>
      <c r="D230" s="92"/>
      <c r="E230" s="92"/>
      <c r="F230" s="92"/>
      <c r="G230" s="92"/>
      <c r="H230" s="85"/>
      <c r="I230" s="33"/>
      <c r="J230" s="33"/>
      <c r="K230" s="82">
        <v>0</v>
      </c>
    </row>
    <row r="231" spans="1:11" s="58" customFormat="1" ht="15.75" customHeight="1" hidden="1">
      <c r="A231" s="40"/>
      <c r="B231" s="41"/>
      <c r="C231" s="87" t="s">
        <v>185</v>
      </c>
      <c r="D231" s="92"/>
      <c r="E231" s="85"/>
      <c r="F231" s="33"/>
      <c r="G231" s="33"/>
      <c r="H231" s="85"/>
      <c r="I231" s="33"/>
      <c r="J231" s="33"/>
      <c r="K231" s="82">
        <v>0</v>
      </c>
    </row>
    <row r="232" spans="1:11" ht="15.75" customHeight="1" hidden="1">
      <c r="A232" s="25"/>
      <c r="B232" s="88" t="s">
        <v>186</v>
      </c>
      <c r="C232" s="93"/>
      <c r="D232" s="91"/>
      <c r="E232" s="93">
        <v>0</v>
      </c>
      <c r="F232" s="91"/>
      <c r="G232" s="93">
        <v>0</v>
      </c>
      <c r="H232" s="91"/>
      <c r="I232" s="93">
        <v>0</v>
      </c>
      <c r="J232" s="16"/>
      <c r="K232" s="90">
        <v>0</v>
      </c>
    </row>
    <row r="233" spans="1:11" ht="24.75" customHeight="1" hidden="1">
      <c r="A233" s="27"/>
      <c r="B233" s="28" t="s">
        <v>189</v>
      </c>
      <c r="C233" s="78"/>
      <c r="D233" s="78"/>
      <c r="E233" s="9"/>
      <c r="F233" s="16"/>
      <c r="G233" s="16"/>
      <c r="H233" s="9"/>
      <c r="I233" s="16"/>
      <c r="J233" s="79"/>
      <c r="K233" s="80"/>
    </row>
    <row r="234" spans="1:11" ht="15.75" customHeight="1" hidden="1">
      <c r="A234" s="25"/>
      <c r="B234" s="66" t="s">
        <v>179</v>
      </c>
      <c r="C234" s="91"/>
      <c r="D234" s="91"/>
      <c r="E234" s="91">
        <v>0</v>
      </c>
      <c r="F234" s="91"/>
      <c r="G234" s="91">
        <v>0</v>
      </c>
      <c r="H234" s="91">
        <v>0</v>
      </c>
      <c r="I234" s="91">
        <v>0</v>
      </c>
      <c r="J234" s="16">
        <v>0</v>
      </c>
      <c r="K234" s="82">
        <v>0</v>
      </c>
    </row>
    <row r="235" spans="1:11" ht="15.75" customHeight="1" hidden="1">
      <c r="A235" s="25"/>
      <c r="B235" s="94" t="s">
        <v>186</v>
      </c>
      <c r="C235" s="95"/>
      <c r="D235" s="91"/>
      <c r="E235" s="95">
        <v>0</v>
      </c>
      <c r="F235" s="91"/>
      <c r="G235" s="95">
        <v>0</v>
      </c>
      <c r="H235" s="91">
        <v>0</v>
      </c>
      <c r="I235" s="95">
        <v>0</v>
      </c>
      <c r="J235" s="16">
        <v>0</v>
      </c>
      <c r="K235" s="96">
        <v>0</v>
      </c>
    </row>
    <row r="236" spans="1:11" ht="15" customHeight="1" hidden="1">
      <c r="A236" s="25"/>
      <c r="B236" s="26"/>
      <c r="C236" s="26"/>
      <c r="D236" s="26"/>
      <c r="E236" s="26"/>
      <c r="F236" s="66"/>
      <c r="G236" s="26"/>
      <c r="H236" s="97"/>
      <c r="I236" s="16"/>
      <c r="J236" s="16"/>
      <c r="K236" s="16"/>
    </row>
    <row r="237" spans="1:11" ht="17.25" customHeight="1" hidden="1">
      <c r="A237" s="25"/>
      <c r="B237" s="526" t="s">
        <v>612</v>
      </c>
      <c r="C237" s="526"/>
      <c r="D237" s="526"/>
      <c r="E237" s="526"/>
      <c r="F237" s="526"/>
      <c r="G237" s="526"/>
      <c r="H237" s="526"/>
      <c r="I237" s="526"/>
      <c r="J237" s="526"/>
      <c r="K237" s="526"/>
    </row>
    <row r="238" spans="1:11" ht="12.75" customHeight="1" hidden="1">
      <c r="A238" s="25"/>
      <c r="B238" s="526" t="s">
        <v>190</v>
      </c>
      <c r="C238" s="526"/>
      <c r="D238" s="526"/>
      <c r="E238" s="526"/>
      <c r="F238" s="526"/>
      <c r="G238" s="526"/>
      <c r="H238" s="526"/>
      <c r="I238" s="526"/>
      <c r="J238" s="526"/>
      <c r="K238" s="526"/>
    </row>
    <row r="239" spans="1:11" ht="12.75" customHeight="1" hidden="1">
      <c r="A239" s="25"/>
      <c r="B239" s="534" t="s">
        <v>191</v>
      </c>
      <c r="C239" s="534"/>
      <c r="D239" s="534"/>
      <c r="E239" s="534"/>
      <c r="F239" s="534"/>
      <c r="G239" s="534"/>
      <c r="H239" s="534"/>
      <c r="I239" s="534"/>
      <c r="J239" s="534"/>
      <c r="K239" s="534"/>
    </row>
    <row r="240" spans="1:11" ht="12.75" customHeight="1" hidden="1">
      <c r="A240" s="25"/>
      <c r="B240" s="534" t="s">
        <v>192</v>
      </c>
      <c r="C240" s="534"/>
      <c r="D240" s="534"/>
      <c r="E240" s="534"/>
      <c r="F240" s="534"/>
      <c r="G240" s="534"/>
      <c r="H240" s="534"/>
      <c r="I240" s="534"/>
      <c r="J240" s="534"/>
      <c r="K240" s="534"/>
    </row>
    <row r="241" spans="1:11" ht="14.25" customHeight="1" hidden="1">
      <c r="A241" s="25"/>
      <c r="B241" s="534" t="s">
        <v>193</v>
      </c>
      <c r="C241" s="534"/>
      <c r="D241" s="534"/>
      <c r="E241" s="534"/>
      <c r="F241" s="534"/>
      <c r="G241" s="534"/>
      <c r="H241" s="534"/>
      <c r="I241" s="534"/>
      <c r="J241" s="534"/>
      <c r="K241" s="534"/>
    </row>
    <row r="242" spans="1:11" ht="20.25" customHeight="1" hidden="1">
      <c r="A242" s="98" t="s">
        <v>79</v>
      </c>
      <c r="B242" s="99" t="s">
        <v>194</v>
      </c>
      <c r="C242" s="26"/>
      <c r="D242" s="26"/>
      <c r="E242" s="26"/>
      <c r="F242" s="26"/>
      <c r="G242" s="26"/>
      <c r="H242" s="26"/>
      <c r="I242" s="16"/>
      <c r="J242" s="16"/>
      <c r="K242" s="16"/>
    </row>
    <row r="243" spans="1:11" ht="14.25" customHeight="1" hidden="1">
      <c r="A243" s="27"/>
      <c r="B243" s="74"/>
      <c r="C243" s="75"/>
      <c r="D243" s="76"/>
      <c r="E243" s="75" t="s">
        <v>174</v>
      </c>
      <c r="F243" s="76"/>
      <c r="G243" s="75" t="s">
        <v>175</v>
      </c>
      <c r="H243" s="28"/>
      <c r="I243" s="75" t="s">
        <v>176</v>
      </c>
      <c r="J243" s="11"/>
      <c r="K243" s="77" t="s">
        <v>124</v>
      </c>
    </row>
    <row r="244" spans="1:11" ht="14.25" customHeight="1" hidden="1">
      <c r="A244" s="27"/>
      <c r="B244" s="100"/>
      <c r="C244" s="76"/>
      <c r="D244" s="76"/>
      <c r="E244" s="76"/>
      <c r="F244" s="76"/>
      <c r="G244" s="76"/>
      <c r="H244" s="28"/>
      <c r="I244" s="101"/>
      <c r="J244" s="11"/>
      <c r="K244" s="101"/>
    </row>
    <row r="245" spans="1:11" ht="14.25" customHeight="1" hidden="1">
      <c r="A245" s="27"/>
      <c r="B245" s="28" t="s">
        <v>178</v>
      </c>
      <c r="C245" s="102"/>
      <c r="D245" s="102"/>
      <c r="E245" s="102"/>
      <c r="F245" s="102"/>
      <c r="G245" s="102"/>
      <c r="H245" s="102"/>
      <c r="I245" s="11"/>
      <c r="J245" s="11"/>
      <c r="K245" s="11"/>
    </row>
    <row r="246" spans="1:11" ht="14.25" customHeight="1" hidden="1">
      <c r="A246" s="25"/>
      <c r="B246" s="26" t="s">
        <v>179</v>
      </c>
      <c r="C246" s="91"/>
      <c r="D246" s="91"/>
      <c r="E246" s="91"/>
      <c r="F246" s="91"/>
      <c r="G246" s="91"/>
      <c r="H246" s="91"/>
      <c r="I246" s="16"/>
      <c r="J246" s="16"/>
      <c r="K246" s="11">
        <v>0</v>
      </c>
    </row>
    <row r="247" spans="1:11" s="58" customFormat="1" ht="14.25" customHeight="1" hidden="1">
      <c r="A247" s="40"/>
      <c r="B247" s="41"/>
      <c r="C247" s="41" t="s">
        <v>195</v>
      </c>
      <c r="D247" s="92"/>
      <c r="E247" s="92"/>
      <c r="F247" s="92"/>
      <c r="G247" s="92"/>
      <c r="H247" s="92"/>
      <c r="I247" s="33"/>
      <c r="J247" s="33"/>
      <c r="K247" s="11">
        <v>0</v>
      </c>
    </row>
    <row r="248" spans="1:11" s="58" customFormat="1" ht="14.25" customHeight="1" hidden="1">
      <c r="A248" s="40"/>
      <c r="B248" s="41"/>
      <c r="C248" s="41" t="s">
        <v>196</v>
      </c>
      <c r="D248" s="92"/>
      <c r="E248" s="92"/>
      <c r="F248" s="92"/>
      <c r="G248" s="92"/>
      <c r="H248" s="92"/>
      <c r="I248" s="33"/>
      <c r="J248" s="33"/>
      <c r="K248" s="11">
        <v>0</v>
      </c>
    </row>
    <row r="249" spans="1:11" s="58" customFormat="1" ht="14.25" customHeight="1" hidden="1">
      <c r="A249" s="40"/>
      <c r="B249" s="41"/>
      <c r="C249" s="41" t="s">
        <v>182</v>
      </c>
      <c r="D249" s="92"/>
      <c r="E249" s="92"/>
      <c r="F249" s="92"/>
      <c r="G249" s="92"/>
      <c r="H249" s="92"/>
      <c r="I249" s="33"/>
      <c r="J249" s="33"/>
      <c r="K249" s="11">
        <v>0</v>
      </c>
    </row>
    <row r="250" spans="1:11" s="58" customFormat="1" ht="14.25" customHeight="1" hidden="1">
      <c r="A250" s="40"/>
      <c r="B250" s="41"/>
      <c r="C250" s="41" t="s">
        <v>197</v>
      </c>
      <c r="D250" s="92"/>
      <c r="E250" s="92"/>
      <c r="F250" s="92"/>
      <c r="G250" s="92"/>
      <c r="H250" s="92"/>
      <c r="I250" s="33"/>
      <c r="J250" s="33"/>
      <c r="K250" s="11">
        <v>0</v>
      </c>
    </row>
    <row r="251" spans="1:11" s="58" customFormat="1" ht="14.25" customHeight="1" hidden="1">
      <c r="A251" s="40"/>
      <c r="B251" s="87"/>
      <c r="C251" s="87" t="s">
        <v>185</v>
      </c>
      <c r="D251" s="92"/>
      <c r="E251" s="92"/>
      <c r="F251" s="92"/>
      <c r="G251" s="92"/>
      <c r="H251" s="92"/>
      <c r="I251" s="33"/>
      <c r="J251" s="33"/>
      <c r="K251" s="11">
        <v>0</v>
      </c>
    </row>
    <row r="252" spans="1:11" ht="14.25" customHeight="1" hidden="1">
      <c r="A252" s="25"/>
      <c r="B252" s="88" t="s">
        <v>186</v>
      </c>
      <c r="C252" s="93"/>
      <c r="D252" s="91"/>
      <c r="E252" s="103">
        <v>0</v>
      </c>
      <c r="F252" s="91"/>
      <c r="G252" s="103">
        <v>0</v>
      </c>
      <c r="H252" s="91"/>
      <c r="I252" s="103">
        <v>0</v>
      </c>
      <c r="J252" s="16"/>
      <c r="K252" s="104">
        <v>0</v>
      </c>
    </row>
    <row r="253" spans="1:11" ht="14.25" customHeight="1" hidden="1">
      <c r="A253" s="27"/>
      <c r="B253" s="100"/>
      <c r="C253" s="76"/>
      <c r="D253" s="76"/>
      <c r="E253" s="76"/>
      <c r="F253" s="76"/>
      <c r="G253" s="76"/>
      <c r="H253" s="28"/>
      <c r="I253" s="101"/>
      <c r="J253" s="11"/>
      <c r="K253" s="101"/>
    </row>
    <row r="254" spans="1:11" ht="14.25" customHeight="1" hidden="1">
      <c r="A254" s="27"/>
      <c r="B254" s="28" t="s">
        <v>187</v>
      </c>
      <c r="C254" s="102"/>
      <c r="D254" s="102"/>
      <c r="E254" s="102"/>
      <c r="F254" s="102"/>
      <c r="G254" s="102"/>
      <c r="H254" s="102"/>
      <c r="I254" s="11"/>
      <c r="J254" s="11"/>
      <c r="K254" s="11"/>
    </row>
    <row r="255" spans="1:11" ht="14.25" customHeight="1" hidden="1">
      <c r="A255" s="25"/>
      <c r="B255" s="26" t="s">
        <v>179</v>
      </c>
      <c r="C255" s="91"/>
      <c r="D255" s="91"/>
      <c r="E255" s="91"/>
      <c r="F255" s="91"/>
      <c r="G255" s="91"/>
      <c r="H255" s="91"/>
      <c r="I255" s="16"/>
      <c r="J255" s="16"/>
      <c r="K255" s="11">
        <v>0</v>
      </c>
    </row>
    <row r="256" spans="1:11" ht="14.25" customHeight="1" hidden="1">
      <c r="A256" s="40"/>
      <c r="B256" s="41"/>
      <c r="C256" s="41" t="s">
        <v>188</v>
      </c>
      <c r="D256" s="92"/>
      <c r="E256" s="92"/>
      <c r="F256" s="92"/>
      <c r="G256" s="92"/>
      <c r="H256" s="92"/>
      <c r="I256" s="33"/>
      <c r="J256" s="33"/>
      <c r="K256" s="11">
        <v>0</v>
      </c>
    </row>
    <row r="257" spans="1:11" ht="14.25" customHeight="1" hidden="1">
      <c r="A257" s="40"/>
      <c r="B257" s="41"/>
      <c r="C257" s="41" t="s">
        <v>198</v>
      </c>
      <c r="D257" s="92"/>
      <c r="E257" s="92"/>
      <c r="F257" s="92"/>
      <c r="G257" s="92"/>
      <c r="H257" s="92"/>
      <c r="I257" s="33"/>
      <c r="J257" s="33"/>
      <c r="K257" s="11">
        <v>0</v>
      </c>
    </row>
    <row r="258" spans="1:11" ht="14.25" customHeight="1" hidden="1">
      <c r="A258" s="40"/>
      <c r="B258" s="41"/>
      <c r="C258" s="41" t="s">
        <v>182</v>
      </c>
      <c r="D258" s="92"/>
      <c r="E258" s="92"/>
      <c r="F258" s="92"/>
      <c r="G258" s="92"/>
      <c r="H258" s="92"/>
      <c r="I258" s="33"/>
      <c r="J258" s="33"/>
      <c r="K258" s="11">
        <v>0</v>
      </c>
    </row>
    <row r="259" spans="1:11" ht="14.25" customHeight="1" hidden="1">
      <c r="A259" s="40"/>
      <c r="B259" s="41"/>
      <c r="C259" s="41" t="s">
        <v>197</v>
      </c>
      <c r="D259" s="92"/>
      <c r="E259" s="92"/>
      <c r="F259" s="92"/>
      <c r="G259" s="92"/>
      <c r="H259" s="92"/>
      <c r="I259" s="33"/>
      <c r="J259" s="33"/>
      <c r="K259" s="11">
        <v>0</v>
      </c>
    </row>
    <row r="260" spans="1:11" ht="14.25" customHeight="1" hidden="1">
      <c r="A260" s="40"/>
      <c r="B260" s="41"/>
      <c r="C260" s="41" t="s">
        <v>196</v>
      </c>
      <c r="D260" s="92"/>
      <c r="E260" s="92"/>
      <c r="F260" s="92"/>
      <c r="G260" s="92"/>
      <c r="H260" s="92"/>
      <c r="I260" s="33"/>
      <c r="J260" s="33"/>
      <c r="K260" s="11">
        <v>0</v>
      </c>
    </row>
    <row r="261" spans="1:11" ht="14.25" customHeight="1" hidden="1">
      <c r="A261" s="25"/>
      <c r="B261" s="88" t="s">
        <v>186</v>
      </c>
      <c r="C261" s="93"/>
      <c r="D261" s="91"/>
      <c r="E261" s="103">
        <v>0</v>
      </c>
      <c r="F261" s="91"/>
      <c r="G261" s="103">
        <v>0</v>
      </c>
      <c r="H261" s="91"/>
      <c r="I261" s="103">
        <v>0</v>
      </c>
      <c r="J261" s="16"/>
      <c r="K261" s="104">
        <v>0</v>
      </c>
    </row>
    <row r="262" spans="1:11" ht="14.25" customHeight="1" hidden="1">
      <c r="A262" s="27"/>
      <c r="B262" s="100"/>
      <c r="C262" s="76"/>
      <c r="D262" s="76"/>
      <c r="E262" s="76"/>
      <c r="F262" s="76"/>
      <c r="G262" s="76"/>
      <c r="H262" s="100"/>
      <c r="I262" s="101"/>
      <c r="J262" s="11"/>
      <c r="K262" s="101"/>
    </row>
    <row r="263" spans="1:11" ht="14.25" customHeight="1" hidden="1">
      <c r="A263" s="27"/>
      <c r="B263" s="28" t="s">
        <v>199</v>
      </c>
      <c r="C263" s="105"/>
      <c r="D263" s="102"/>
      <c r="E263" s="102"/>
      <c r="F263" s="102"/>
      <c r="G263" s="102"/>
      <c r="H263" s="102"/>
      <c r="I263" s="11"/>
      <c r="J263" s="11"/>
      <c r="K263" s="11"/>
    </row>
    <row r="264" spans="1:11" ht="14.25" customHeight="1" hidden="1">
      <c r="A264" s="25"/>
      <c r="B264" s="26" t="s">
        <v>200</v>
      </c>
      <c r="C264" s="106"/>
      <c r="D264" s="91"/>
      <c r="E264" s="16">
        <v>0</v>
      </c>
      <c r="F264" s="91"/>
      <c r="G264" s="16">
        <v>0</v>
      </c>
      <c r="H264" s="91"/>
      <c r="I264" s="16">
        <v>0</v>
      </c>
      <c r="J264" s="16"/>
      <c r="K264" s="11">
        <v>0</v>
      </c>
    </row>
    <row r="265" spans="1:11" ht="14.25" customHeight="1" hidden="1">
      <c r="A265" s="25"/>
      <c r="B265" s="107" t="s">
        <v>201</v>
      </c>
      <c r="C265" s="108"/>
      <c r="D265" s="91"/>
      <c r="E265" s="109">
        <v>0</v>
      </c>
      <c r="F265" s="95"/>
      <c r="G265" s="109">
        <v>0</v>
      </c>
      <c r="H265" s="95"/>
      <c r="I265" s="109">
        <v>0</v>
      </c>
      <c r="J265" s="109"/>
      <c r="K265" s="110">
        <v>0</v>
      </c>
    </row>
    <row r="266" spans="1:11" ht="14.25" customHeight="1" hidden="1">
      <c r="A266" s="27"/>
      <c r="B266" s="28"/>
      <c r="C266" s="100"/>
      <c r="D266" s="28"/>
      <c r="E266" s="28"/>
      <c r="F266" s="28"/>
      <c r="G266" s="28"/>
      <c r="H266" s="28"/>
      <c r="I266" s="11"/>
      <c r="J266" s="11"/>
      <c r="K266" s="11"/>
    </row>
    <row r="267" spans="1:11" ht="14.25" customHeight="1" hidden="1">
      <c r="A267" s="25"/>
      <c r="B267" s="526" t="s">
        <v>202</v>
      </c>
      <c r="C267" s="526"/>
      <c r="D267" s="526"/>
      <c r="E267" s="526"/>
      <c r="F267" s="526"/>
      <c r="G267" s="526"/>
      <c r="H267" s="526"/>
      <c r="I267" s="526"/>
      <c r="J267" s="526"/>
      <c r="K267" s="526"/>
    </row>
    <row r="268" spans="1:11" ht="14.25" customHeight="1" hidden="1">
      <c r="A268" s="25"/>
      <c r="B268" s="526" t="s">
        <v>203</v>
      </c>
      <c r="C268" s="526"/>
      <c r="D268" s="526"/>
      <c r="E268" s="526"/>
      <c r="F268" s="526"/>
      <c r="G268" s="526"/>
      <c r="H268" s="526"/>
      <c r="I268" s="526"/>
      <c r="J268" s="526"/>
      <c r="K268" s="526"/>
    </row>
    <row r="269" spans="1:11" ht="14.25" customHeight="1" hidden="1">
      <c r="A269" s="25"/>
      <c r="B269" s="526" t="s">
        <v>204</v>
      </c>
      <c r="C269" s="526"/>
      <c r="D269" s="526"/>
      <c r="E269" s="526"/>
      <c r="F269" s="526"/>
      <c r="G269" s="526"/>
      <c r="H269" s="526"/>
      <c r="I269" s="526"/>
      <c r="J269" s="526"/>
      <c r="K269" s="526"/>
    </row>
    <row r="270" spans="1:11" ht="21.75" customHeight="1">
      <c r="A270" s="98" t="s">
        <v>67</v>
      </c>
      <c r="B270" s="71" t="s">
        <v>56</v>
      </c>
      <c r="C270" s="26"/>
      <c r="D270" s="26"/>
      <c r="E270" s="26"/>
      <c r="F270" s="26"/>
      <c r="G270" s="26"/>
      <c r="H270" s="26"/>
      <c r="I270" s="16"/>
      <c r="J270" s="16"/>
      <c r="K270" s="16"/>
    </row>
    <row r="271" spans="1:11" ht="30.75" customHeight="1">
      <c r="A271" s="27"/>
      <c r="B271" s="74"/>
      <c r="C271" s="75" t="s">
        <v>205</v>
      </c>
      <c r="D271" s="76"/>
      <c r="E271" s="75" t="s">
        <v>206</v>
      </c>
      <c r="F271" s="76"/>
      <c r="G271" s="75" t="s">
        <v>207</v>
      </c>
      <c r="H271" s="28"/>
      <c r="I271" s="75" t="s">
        <v>208</v>
      </c>
      <c r="J271" s="11"/>
      <c r="K271" s="77" t="s">
        <v>209</v>
      </c>
    </row>
    <row r="272" spans="1:11" ht="12.75" customHeight="1">
      <c r="A272" s="27"/>
      <c r="B272" s="100"/>
      <c r="C272" s="76"/>
      <c r="D272" s="76"/>
      <c r="E272" s="76"/>
      <c r="F272" s="76"/>
      <c r="G272" s="76"/>
      <c r="H272" s="28"/>
      <c r="I272" s="101"/>
      <c r="J272" s="11"/>
      <c r="K272" s="101"/>
    </row>
    <row r="273" spans="1:11" ht="14.25" customHeight="1">
      <c r="A273" s="27"/>
      <c r="B273" s="28" t="s">
        <v>178</v>
      </c>
      <c r="C273" s="102"/>
      <c r="D273" s="102"/>
      <c r="E273" s="102"/>
      <c r="F273" s="102"/>
      <c r="G273" s="102"/>
      <c r="H273" s="111"/>
      <c r="I273" s="79"/>
      <c r="J273" s="79"/>
      <c r="K273" s="11"/>
    </row>
    <row r="274" spans="1:11" ht="14.25" customHeight="1">
      <c r="A274" s="25"/>
      <c r="B274" s="26" t="s">
        <v>210</v>
      </c>
      <c r="C274" s="9"/>
      <c r="D274" s="9"/>
      <c r="E274" s="9">
        <v>0</v>
      </c>
      <c r="F274" s="9"/>
      <c r="G274" s="9">
        <v>200000000</v>
      </c>
      <c r="H274" s="81"/>
      <c r="I274" s="79">
        <v>145680800</v>
      </c>
      <c r="J274" s="79"/>
      <c r="K274" s="11">
        <f>SUM(E274:I274)</f>
        <v>345680800</v>
      </c>
    </row>
    <row r="275" spans="1:11" ht="14.25" customHeight="1">
      <c r="A275" s="40"/>
      <c r="B275" s="41"/>
      <c r="C275" s="41" t="s">
        <v>180</v>
      </c>
      <c r="D275" s="85"/>
      <c r="E275" s="85"/>
      <c r="F275" s="85"/>
      <c r="G275" s="85"/>
      <c r="H275" s="81"/>
      <c r="I275" s="86"/>
      <c r="J275" s="79"/>
      <c r="K275" s="11">
        <f aca="true" t="shared" si="0" ref="K275:K280">SUM(E275:I275)</f>
        <v>0</v>
      </c>
    </row>
    <row r="276" spans="1:11" ht="13.5" customHeight="1">
      <c r="A276" s="40"/>
      <c r="B276" s="41"/>
      <c r="C276" s="41" t="s">
        <v>211</v>
      </c>
      <c r="D276" s="85"/>
      <c r="E276" s="85"/>
      <c r="F276" s="85"/>
      <c r="G276" s="85"/>
      <c r="H276" s="81"/>
      <c r="I276" s="79"/>
      <c r="J276" s="79"/>
      <c r="K276" s="11">
        <f t="shared" si="0"/>
        <v>0</v>
      </c>
    </row>
    <row r="277" spans="1:11" ht="15.75" hidden="1">
      <c r="A277" s="40"/>
      <c r="B277" s="41"/>
      <c r="C277" s="41" t="s">
        <v>212</v>
      </c>
      <c r="D277" s="85"/>
      <c r="E277" s="85"/>
      <c r="F277" s="85"/>
      <c r="G277" s="85"/>
      <c r="H277" s="81"/>
      <c r="I277" s="79"/>
      <c r="J277" s="79"/>
      <c r="K277" s="11">
        <f t="shared" si="0"/>
        <v>0</v>
      </c>
    </row>
    <row r="278" spans="1:11" ht="15.75" hidden="1">
      <c r="A278" s="40"/>
      <c r="B278" s="41"/>
      <c r="C278" s="41" t="s">
        <v>182</v>
      </c>
      <c r="D278" s="85"/>
      <c r="E278" s="85"/>
      <c r="F278" s="85"/>
      <c r="G278" s="85"/>
      <c r="H278" s="81"/>
      <c r="I278" s="79"/>
      <c r="J278" s="79"/>
      <c r="K278" s="11">
        <f t="shared" si="0"/>
        <v>0</v>
      </c>
    </row>
    <row r="279" spans="1:11" ht="15.75">
      <c r="A279" s="40"/>
      <c r="B279" s="41"/>
      <c r="C279" s="41" t="s">
        <v>184</v>
      </c>
      <c r="D279" s="85"/>
      <c r="E279" s="85"/>
      <c r="F279" s="85"/>
      <c r="G279" s="85"/>
      <c r="H279" s="81"/>
      <c r="I279" s="79"/>
      <c r="J279" s="79"/>
      <c r="K279" s="11">
        <f t="shared" si="0"/>
        <v>0</v>
      </c>
    </row>
    <row r="280" spans="1:11" ht="14.25" customHeight="1">
      <c r="A280" s="40"/>
      <c r="B280" s="87"/>
      <c r="C280" s="87" t="s">
        <v>185</v>
      </c>
      <c r="D280" s="85"/>
      <c r="E280" s="85">
        <v>0</v>
      </c>
      <c r="F280" s="85"/>
      <c r="G280" s="85"/>
      <c r="H280" s="81"/>
      <c r="I280" s="79"/>
      <c r="J280" s="79"/>
      <c r="K280" s="11">
        <f t="shared" si="0"/>
        <v>0</v>
      </c>
    </row>
    <row r="281" spans="1:11" ht="14.25" customHeight="1">
      <c r="A281" s="25"/>
      <c r="B281" s="112" t="s">
        <v>213</v>
      </c>
      <c r="C281" s="112"/>
      <c r="D281" s="9"/>
      <c r="E281" s="112">
        <v>0</v>
      </c>
      <c r="F281" s="9"/>
      <c r="G281" s="112">
        <v>200000000</v>
      </c>
      <c r="H281" s="81"/>
      <c r="I281" s="112">
        <v>145680800</v>
      </c>
      <c r="J281" s="79"/>
      <c r="K281" s="104">
        <f>SUM(E281:I281)</f>
        <v>345680800</v>
      </c>
    </row>
    <row r="282" spans="1:11" ht="7.5" customHeight="1">
      <c r="A282" s="25"/>
      <c r="B282" s="9"/>
      <c r="C282" s="9"/>
      <c r="D282" s="9"/>
      <c r="E282" s="9"/>
      <c r="F282" s="9"/>
      <c r="G282" s="9"/>
      <c r="H282" s="81"/>
      <c r="I282" s="79"/>
      <c r="J282" s="79"/>
      <c r="K282" s="11"/>
    </row>
    <row r="283" spans="1:11" ht="14.25" customHeight="1">
      <c r="A283" s="27"/>
      <c r="B283" s="28" t="s">
        <v>187</v>
      </c>
      <c r="C283" s="102"/>
      <c r="D283" s="102"/>
      <c r="E283" s="102"/>
      <c r="F283" s="102"/>
      <c r="G283" s="102"/>
      <c r="H283" s="102"/>
      <c r="I283" s="11"/>
      <c r="J283" s="11"/>
      <c r="K283" s="11"/>
    </row>
    <row r="284" spans="1:11" ht="14.25" customHeight="1">
      <c r="A284" s="25"/>
      <c r="B284" s="26" t="s">
        <v>210</v>
      </c>
      <c r="C284" s="9"/>
      <c r="D284" s="9"/>
      <c r="E284" s="9">
        <v>0</v>
      </c>
      <c r="F284" s="9">
        <v>0</v>
      </c>
      <c r="G284" s="9">
        <v>200000000</v>
      </c>
      <c r="H284" s="81"/>
      <c r="I284" s="79">
        <v>29100156</v>
      </c>
      <c r="J284" s="79"/>
      <c r="K284" s="11">
        <f>SUM(E284:J284)</f>
        <v>229100156</v>
      </c>
    </row>
    <row r="285" spans="1:11" ht="14.25" customHeight="1">
      <c r="A285" s="40"/>
      <c r="B285" s="41"/>
      <c r="C285" s="41" t="s">
        <v>188</v>
      </c>
      <c r="D285" s="87"/>
      <c r="E285" s="41"/>
      <c r="F285" s="87"/>
      <c r="G285" s="86"/>
      <c r="H285" s="86"/>
      <c r="I285" s="86">
        <v>29136156</v>
      </c>
      <c r="J285" s="79"/>
      <c r="K285" s="11">
        <f>E285+G285+I285</f>
        <v>29136156</v>
      </c>
    </row>
    <row r="286" spans="1:11" ht="14.25" customHeight="1">
      <c r="A286" s="40"/>
      <c r="B286" s="41"/>
      <c r="C286" s="41" t="s">
        <v>182</v>
      </c>
      <c r="D286" s="85"/>
      <c r="E286" s="85"/>
      <c r="F286" s="85"/>
      <c r="G286" s="41"/>
      <c r="H286" s="41"/>
      <c r="I286" s="41"/>
      <c r="J286" s="79"/>
      <c r="K286" s="11">
        <v>0</v>
      </c>
    </row>
    <row r="287" spans="1:11" ht="14.25" customHeight="1">
      <c r="A287" s="40"/>
      <c r="B287" s="41"/>
      <c r="C287" s="41" t="s">
        <v>184</v>
      </c>
      <c r="D287" s="87"/>
      <c r="E287" s="41"/>
      <c r="F287" s="87"/>
      <c r="G287" s="41"/>
      <c r="H287" s="41"/>
      <c r="I287" s="41"/>
      <c r="J287" s="79"/>
      <c r="K287" s="11">
        <v>0</v>
      </c>
    </row>
    <row r="288" spans="1:11" ht="14.25" customHeight="1">
      <c r="A288" s="40"/>
      <c r="B288" s="87"/>
      <c r="C288" s="87" t="s">
        <v>185</v>
      </c>
      <c r="D288" s="85"/>
      <c r="E288" s="85">
        <v>0</v>
      </c>
      <c r="F288" s="85"/>
      <c r="G288" s="85">
        <v>0</v>
      </c>
      <c r="H288" s="41"/>
      <c r="I288" s="41"/>
      <c r="J288" s="79"/>
      <c r="K288" s="11">
        <f>E288+G288+I288</f>
        <v>0</v>
      </c>
    </row>
    <row r="289" spans="1:11" ht="14.25" customHeight="1">
      <c r="A289" s="25"/>
      <c r="B289" s="112" t="s">
        <v>213</v>
      </c>
      <c r="C289" s="112"/>
      <c r="D289" s="9"/>
      <c r="E289" s="112">
        <v>0</v>
      </c>
      <c r="F289" s="9"/>
      <c r="G289" s="112">
        <v>200000000</v>
      </c>
      <c r="H289" s="81"/>
      <c r="I289" s="112">
        <v>50952273</v>
      </c>
      <c r="J289" s="79"/>
      <c r="K289" s="104">
        <f>K284+K285+K286-K287-K288</f>
        <v>258236312</v>
      </c>
    </row>
    <row r="290" spans="1:11" ht="10.5" customHeight="1">
      <c r="A290" s="25"/>
      <c r="B290" s="66"/>
      <c r="C290" s="9"/>
      <c r="D290" s="9"/>
      <c r="E290" s="9"/>
      <c r="F290" s="9"/>
      <c r="G290" s="9"/>
      <c r="H290" s="81"/>
      <c r="I290" s="79"/>
      <c r="J290" s="79"/>
      <c r="K290" s="113"/>
    </row>
    <row r="291" spans="1:11" ht="14.25" customHeight="1">
      <c r="A291" s="27"/>
      <c r="B291" s="28" t="s">
        <v>199</v>
      </c>
      <c r="C291" s="102"/>
      <c r="D291" s="102"/>
      <c r="E291" s="102"/>
      <c r="F291" s="102"/>
      <c r="G291" s="102"/>
      <c r="H291" s="102"/>
      <c r="I291" s="11"/>
      <c r="J291" s="11"/>
      <c r="K291" s="114"/>
    </row>
    <row r="292" spans="1:11" ht="14.25" customHeight="1">
      <c r="A292" s="25"/>
      <c r="B292" s="26" t="s">
        <v>179</v>
      </c>
      <c r="C292" s="9"/>
      <c r="D292" s="9"/>
      <c r="E292" s="16">
        <v>0</v>
      </c>
      <c r="F292" s="16"/>
      <c r="G292" s="16">
        <v>200000000</v>
      </c>
      <c r="H292" s="16" t="s">
        <v>214</v>
      </c>
      <c r="I292" s="16">
        <v>29100156</v>
      </c>
      <c r="J292" s="16" t="s">
        <v>215</v>
      </c>
      <c r="K292" s="11">
        <f>E292+G292+I292</f>
        <v>229100156</v>
      </c>
    </row>
    <row r="293" spans="1:11" ht="17.25" customHeight="1" thickBot="1">
      <c r="A293" s="25"/>
      <c r="B293" s="107" t="s">
        <v>186</v>
      </c>
      <c r="C293" s="115"/>
      <c r="D293" s="9"/>
      <c r="E293" s="116">
        <v>0</v>
      </c>
      <c r="F293" s="116"/>
      <c r="G293" s="116">
        <f>G292-G285</f>
        <v>200000000</v>
      </c>
      <c r="H293" s="116" t="s">
        <v>214</v>
      </c>
      <c r="I293" s="116">
        <f>I292+I285</f>
        <v>58236312</v>
      </c>
      <c r="J293" s="16" t="s">
        <v>215</v>
      </c>
      <c r="K293" s="117">
        <f>SUM(E293:I293)</f>
        <v>258236312</v>
      </c>
    </row>
    <row r="294" spans="1:11" ht="17.25" customHeight="1" hidden="1">
      <c r="A294" s="25"/>
      <c r="B294" s="66"/>
      <c r="C294" s="9"/>
      <c r="D294" s="9"/>
      <c r="E294" s="16"/>
      <c r="F294" s="16"/>
      <c r="G294" s="16"/>
      <c r="H294" s="16"/>
      <c r="I294" s="16"/>
      <c r="J294" s="16"/>
      <c r="K294" s="11"/>
    </row>
    <row r="295" spans="1:11" ht="14.25" customHeight="1" hidden="1">
      <c r="A295" s="25"/>
      <c r="B295" s="26"/>
      <c r="C295" s="26"/>
      <c r="D295" s="66"/>
      <c r="E295" s="26"/>
      <c r="F295" s="66"/>
      <c r="G295" s="26"/>
      <c r="H295" s="66"/>
      <c r="I295" s="16"/>
      <c r="J295" s="16"/>
      <c r="K295" s="16"/>
    </row>
    <row r="296" spans="1:11" ht="14.25" customHeight="1" hidden="1">
      <c r="A296" s="25"/>
      <c r="B296" s="534" t="s">
        <v>216</v>
      </c>
      <c r="C296" s="534"/>
      <c r="D296" s="534"/>
      <c r="E296" s="534"/>
      <c r="F296" s="534"/>
      <c r="G296" s="534"/>
      <c r="H296" s="534"/>
      <c r="I296" s="534"/>
      <c r="J296" s="534"/>
      <c r="K296" s="534"/>
    </row>
    <row r="297" spans="1:11" ht="32.25" customHeight="1" thickTop="1">
      <c r="A297" s="98" t="s">
        <v>69</v>
      </c>
      <c r="B297" s="99" t="s">
        <v>217</v>
      </c>
      <c r="C297" s="26"/>
      <c r="D297" s="26"/>
      <c r="E297" s="26"/>
      <c r="F297" s="26"/>
      <c r="G297" s="26"/>
      <c r="H297" s="26"/>
      <c r="I297" s="48" t="s">
        <v>672</v>
      </c>
      <c r="J297" s="49"/>
      <c r="K297" s="48" t="s">
        <v>632</v>
      </c>
    </row>
    <row r="298" spans="1:11" ht="15" customHeight="1">
      <c r="A298" s="25"/>
      <c r="B298" s="59" t="s">
        <v>218</v>
      </c>
      <c r="C298" s="26"/>
      <c r="D298" s="26"/>
      <c r="E298" s="26"/>
      <c r="F298" s="26"/>
      <c r="G298" s="26"/>
      <c r="H298" s="26"/>
      <c r="I298" s="16">
        <v>1242309999</v>
      </c>
      <c r="J298" s="16"/>
      <c r="K298" s="16">
        <v>0</v>
      </c>
    </row>
    <row r="299" spans="1:11" s="58" customFormat="1" ht="15" customHeight="1" hidden="1">
      <c r="A299" s="40"/>
      <c r="B299" s="118"/>
      <c r="C299" s="119" t="s">
        <v>219</v>
      </c>
      <c r="D299" s="41"/>
      <c r="E299" s="41"/>
      <c r="F299" s="41"/>
      <c r="G299" s="41"/>
      <c r="H299" s="41"/>
      <c r="I299" s="33"/>
      <c r="J299" s="33"/>
      <c r="K299" s="33"/>
    </row>
    <row r="300" spans="1:11" s="58" customFormat="1" ht="15" customHeight="1" hidden="1">
      <c r="A300" s="40"/>
      <c r="B300" s="118"/>
      <c r="C300" s="119" t="s">
        <v>220</v>
      </c>
      <c r="D300" s="41"/>
      <c r="E300" s="41"/>
      <c r="F300" s="41"/>
      <c r="G300" s="41"/>
      <c r="H300" s="41"/>
      <c r="I300" s="33"/>
      <c r="J300" s="33"/>
      <c r="K300" s="33"/>
    </row>
    <row r="301" spans="1:11" s="58" customFormat="1" ht="15" customHeight="1" hidden="1">
      <c r="A301" s="40"/>
      <c r="B301" s="118"/>
      <c r="C301" s="119" t="s">
        <v>221</v>
      </c>
      <c r="D301" s="41"/>
      <c r="E301" s="41"/>
      <c r="F301" s="41"/>
      <c r="G301" s="41"/>
      <c r="H301" s="41"/>
      <c r="I301" s="33"/>
      <c r="J301" s="33"/>
      <c r="K301" s="33"/>
    </row>
    <row r="302" spans="1:11" s="58" customFormat="1" ht="15" customHeight="1" hidden="1">
      <c r="A302" s="40"/>
      <c r="B302" s="118"/>
      <c r="C302" s="119" t="s">
        <v>222</v>
      </c>
      <c r="D302" s="41"/>
      <c r="E302" s="41"/>
      <c r="F302" s="41"/>
      <c r="G302" s="41"/>
      <c r="H302" s="41"/>
      <c r="I302" s="33"/>
      <c r="J302" s="33"/>
      <c r="K302" s="33"/>
    </row>
    <row r="303" spans="1:11" s="58" customFormat="1" ht="15" customHeight="1" hidden="1">
      <c r="A303" s="40"/>
      <c r="B303" s="118"/>
      <c r="C303" s="119" t="s">
        <v>223</v>
      </c>
      <c r="D303" s="41"/>
      <c r="E303" s="41"/>
      <c r="F303" s="301"/>
      <c r="G303" s="302">
        <v>0</v>
      </c>
      <c r="H303" s="302">
        <v>0</v>
      </c>
      <c r="I303" s="33"/>
      <c r="J303" s="33"/>
      <c r="K303" s="33"/>
    </row>
    <row r="304" spans="1:11" s="58" customFormat="1" ht="15" customHeight="1" hidden="1">
      <c r="A304" s="303" t="s">
        <v>635</v>
      </c>
      <c r="B304" s="303" t="s">
        <v>636</v>
      </c>
      <c r="C304" s="304">
        <v>0</v>
      </c>
      <c r="D304" s="302">
        <v>0</v>
      </c>
      <c r="E304" s="302">
        <v>1873124303</v>
      </c>
      <c r="F304" s="302">
        <v>1873124303</v>
      </c>
      <c r="G304" s="302">
        <v>0</v>
      </c>
      <c r="H304" s="302">
        <v>0</v>
      </c>
      <c r="I304" s="33"/>
      <c r="J304" s="33"/>
      <c r="K304" s="33"/>
    </row>
    <row r="305" spans="1:11" s="58" customFormat="1" ht="15" customHeight="1" hidden="1">
      <c r="A305" s="303" t="s">
        <v>637</v>
      </c>
      <c r="B305" s="303" t="s">
        <v>638</v>
      </c>
      <c r="C305" s="304">
        <v>0</v>
      </c>
      <c r="D305" s="302">
        <v>0</v>
      </c>
      <c r="E305" s="302">
        <v>1331082190</v>
      </c>
      <c r="F305" s="302">
        <v>1331082190</v>
      </c>
      <c r="G305" s="302">
        <v>0</v>
      </c>
      <c r="H305" s="302">
        <v>0</v>
      </c>
      <c r="I305" s="33"/>
      <c r="J305" s="33"/>
      <c r="K305" s="33"/>
    </row>
    <row r="306" spans="1:11" s="58" customFormat="1" ht="15" customHeight="1" hidden="1">
      <c r="A306" s="303" t="s">
        <v>639</v>
      </c>
      <c r="B306" s="303" t="s">
        <v>640</v>
      </c>
      <c r="C306" s="304">
        <v>0</v>
      </c>
      <c r="D306" s="302">
        <v>0</v>
      </c>
      <c r="E306" s="302">
        <v>263997675</v>
      </c>
      <c r="F306" s="302">
        <v>263997675</v>
      </c>
      <c r="G306" s="302">
        <v>0</v>
      </c>
      <c r="H306" s="302">
        <v>0</v>
      </c>
      <c r="I306" s="33"/>
      <c r="J306" s="33"/>
      <c r="K306" s="33"/>
    </row>
    <row r="307" spans="1:11" s="58" customFormat="1" ht="15" customHeight="1" hidden="1">
      <c r="A307" s="303" t="s">
        <v>641</v>
      </c>
      <c r="B307" s="305" t="s">
        <v>642</v>
      </c>
      <c r="C307" s="304">
        <v>0</v>
      </c>
      <c r="D307" s="302">
        <v>0</v>
      </c>
      <c r="E307" s="302">
        <v>208778747</v>
      </c>
      <c r="F307" s="302">
        <v>208778747</v>
      </c>
      <c r="G307" s="302">
        <v>0</v>
      </c>
      <c r="H307" s="302">
        <v>0</v>
      </c>
      <c r="I307" s="33"/>
      <c r="J307" s="33"/>
      <c r="K307" s="33"/>
    </row>
    <row r="308" spans="1:11" s="58" customFormat="1" ht="15" customHeight="1" hidden="1">
      <c r="A308" s="303" t="s">
        <v>643</v>
      </c>
      <c r="B308" s="303" t="s">
        <v>644</v>
      </c>
      <c r="C308" s="304">
        <v>0</v>
      </c>
      <c r="D308" s="302">
        <v>0</v>
      </c>
      <c r="E308" s="302">
        <v>53313698</v>
      </c>
      <c r="F308" s="302">
        <v>53313698</v>
      </c>
      <c r="G308" s="302">
        <v>0</v>
      </c>
      <c r="H308" s="302">
        <v>0</v>
      </c>
      <c r="I308" s="120"/>
      <c r="J308" s="33"/>
      <c r="K308" s="120"/>
    </row>
    <row r="309" spans="1:11" s="58" customFormat="1" ht="15" customHeight="1" hidden="1">
      <c r="A309" s="303" t="s">
        <v>645</v>
      </c>
      <c r="B309" s="303" t="s">
        <v>646</v>
      </c>
      <c r="C309" s="304">
        <v>0</v>
      </c>
      <c r="D309" s="302">
        <v>0</v>
      </c>
      <c r="E309" s="302">
        <v>554507447</v>
      </c>
      <c r="F309" s="302">
        <v>554507447</v>
      </c>
      <c r="G309" s="302">
        <v>0</v>
      </c>
      <c r="H309" s="302">
        <v>0</v>
      </c>
      <c r="I309" s="120"/>
      <c r="J309" s="33"/>
      <c r="K309" s="120"/>
    </row>
    <row r="310" spans="1:11" s="58" customFormat="1" ht="15" customHeight="1" hidden="1">
      <c r="A310" s="303" t="s">
        <v>647</v>
      </c>
      <c r="B310" s="303" t="s">
        <v>648</v>
      </c>
      <c r="C310" s="304">
        <v>0</v>
      </c>
      <c r="D310" s="302">
        <v>0</v>
      </c>
      <c r="E310" s="302">
        <v>106656805</v>
      </c>
      <c r="F310" s="302">
        <v>106656805</v>
      </c>
      <c r="G310" s="302">
        <v>0</v>
      </c>
      <c r="H310" s="302">
        <v>0</v>
      </c>
      <c r="I310" s="120"/>
      <c r="J310" s="33"/>
      <c r="K310" s="120"/>
    </row>
    <row r="311" spans="1:11" s="58" customFormat="1" ht="15" customHeight="1" hidden="1">
      <c r="A311" s="303" t="s">
        <v>649</v>
      </c>
      <c r="B311" s="303" t="s">
        <v>650</v>
      </c>
      <c r="C311" s="304">
        <v>0</v>
      </c>
      <c r="D311" s="302">
        <v>0</v>
      </c>
      <c r="E311" s="302">
        <v>600000</v>
      </c>
      <c r="F311" s="302">
        <v>600000</v>
      </c>
      <c r="G311" s="302">
        <v>0</v>
      </c>
      <c r="H311" s="302">
        <v>0</v>
      </c>
      <c r="I311" s="120"/>
      <c r="J311" s="33"/>
      <c r="K311" s="120"/>
    </row>
    <row r="312" spans="1:11" s="58" customFormat="1" ht="15" customHeight="1" hidden="1">
      <c r="A312" s="303" t="s">
        <v>651</v>
      </c>
      <c r="B312" s="303" t="s">
        <v>652</v>
      </c>
      <c r="C312" s="304">
        <v>0</v>
      </c>
      <c r="D312" s="302">
        <v>0</v>
      </c>
      <c r="E312" s="302">
        <v>70000000</v>
      </c>
      <c r="F312" s="302">
        <v>70000000</v>
      </c>
      <c r="G312" s="302">
        <v>0</v>
      </c>
      <c r="H312" s="302">
        <v>0</v>
      </c>
      <c r="I312" s="120"/>
      <c r="J312" s="33"/>
      <c r="K312" s="120"/>
    </row>
    <row r="313" spans="1:11" s="58" customFormat="1" ht="15" customHeight="1" hidden="1">
      <c r="A313" s="303" t="s">
        <v>653</v>
      </c>
      <c r="B313" s="303" t="s">
        <v>654</v>
      </c>
      <c r="C313" s="304">
        <v>0</v>
      </c>
      <c r="D313" s="302">
        <v>0</v>
      </c>
      <c r="E313" s="302">
        <v>73227818</v>
      </c>
      <c r="F313" s="302">
        <v>73227818</v>
      </c>
      <c r="G313" s="302">
        <v>0</v>
      </c>
      <c r="H313" s="302">
        <v>0</v>
      </c>
      <c r="I313" s="120"/>
      <c r="J313" s="33"/>
      <c r="K313" s="120"/>
    </row>
    <row r="314" spans="1:11" s="58" customFormat="1" ht="2.25" customHeight="1">
      <c r="A314" s="303" t="s">
        <v>655</v>
      </c>
      <c r="B314" s="303" t="s">
        <v>656</v>
      </c>
      <c r="C314" s="304">
        <v>0</v>
      </c>
      <c r="D314" s="302">
        <v>0</v>
      </c>
      <c r="E314" s="302">
        <v>135913090</v>
      </c>
      <c r="F314" s="302">
        <v>135913090</v>
      </c>
      <c r="G314" s="302">
        <v>0</v>
      </c>
      <c r="H314" s="302">
        <v>0</v>
      </c>
      <c r="I314" s="33"/>
      <c r="J314" s="33"/>
      <c r="K314" s="33"/>
    </row>
    <row r="315" spans="1:11" s="58" customFormat="1" ht="15" customHeight="1" hidden="1">
      <c r="A315" s="303" t="s">
        <v>657</v>
      </c>
      <c r="B315" s="303" t="s">
        <v>658</v>
      </c>
      <c r="C315" s="304">
        <v>0</v>
      </c>
      <c r="D315" s="302">
        <v>0</v>
      </c>
      <c r="E315" s="302">
        <v>802517019</v>
      </c>
      <c r="F315" s="302">
        <v>802517019</v>
      </c>
      <c r="G315" s="302">
        <v>0</v>
      </c>
      <c r="H315" s="302">
        <v>0</v>
      </c>
      <c r="I315" s="33"/>
      <c r="J315" s="33"/>
      <c r="K315" s="33"/>
    </row>
    <row r="316" spans="1:11" s="58" customFormat="1" ht="15" customHeight="1" hidden="1">
      <c r="A316" s="303" t="s">
        <v>659</v>
      </c>
      <c r="B316" s="305" t="s">
        <v>660</v>
      </c>
      <c r="C316" s="304">
        <v>0</v>
      </c>
      <c r="D316" s="302">
        <v>0</v>
      </c>
      <c r="E316" s="302">
        <v>174565233</v>
      </c>
      <c r="F316" s="302">
        <v>174565233</v>
      </c>
      <c r="G316" s="302">
        <v>0</v>
      </c>
      <c r="H316" s="302">
        <v>0</v>
      </c>
      <c r="I316" s="33"/>
      <c r="J316" s="33"/>
      <c r="K316" s="33"/>
    </row>
    <row r="317" spans="1:11" ht="21" customHeight="1" thickBot="1">
      <c r="A317" s="306"/>
      <c r="B317" s="306"/>
      <c r="C317" s="307"/>
      <c r="D317" s="307"/>
      <c r="E317" s="307"/>
      <c r="F317" s="307">
        <v>627951786</v>
      </c>
      <c r="G317" s="307">
        <v>0</v>
      </c>
      <c r="H317" s="307">
        <v>0</v>
      </c>
      <c r="I317" s="52">
        <v>1242309999</v>
      </c>
      <c r="J317" s="11"/>
      <c r="K317" s="52">
        <v>0</v>
      </c>
    </row>
    <row r="318" spans="1:11" ht="30" customHeight="1" hidden="1">
      <c r="A318" s="308" t="s">
        <v>661</v>
      </c>
      <c r="B318" s="303" t="s">
        <v>662</v>
      </c>
      <c r="C318" s="302">
        <v>0</v>
      </c>
      <c r="D318" s="302">
        <v>0</v>
      </c>
      <c r="E318" s="302">
        <v>32683465</v>
      </c>
      <c r="F318" s="302">
        <v>32683465</v>
      </c>
      <c r="G318" s="302">
        <v>0</v>
      </c>
      <c r="H318" s="309">
        <v>0</v>
      </c>
      <c r="I318" s="11"/>
      <c r="J318" s="11"/>
      <c r="K318" s="11"/>
    </row>
    <row r="319" spans="1:11" ht="30.75" customHeight="1" hidden="1">
      <c r="A319" s="27"/>
      <c r="B319" s="535" t="s">
        <v>173</v>
      </c>
      <c r="C319" s="535"/>
      <c r="D319" s="76"/>
      <c r="E319" s="75" t="s">
        <v>224</v>
      </c>
      <c r="F319" s="76"/>
      <c r="G319" s="75" t="s">
        <v>225</v>
      </c>
      <c r="H319" s="28"/>
      <c r="I319" s="75" t="s">
        <v>226</v>
      </c>
      <c r="J319" s="11"/>
      <c r="K319" s="75" t="s">
        <v>227</v>
      </c>
    </row>
    <row r="320" spans="1:11" ht="15.75" customHeight="1" hidden="1">
      <c r="A320" s="27"/>
      <c r="B320" s="121"/>
      <c r="C320" s="121"/>
      <c r="D320" s="76"/>
      <c r="E320" s="76"/>
      <c r="F320" s="76"/>
      <c r="G320" s="76"/>
      <c r="H320" s="28"/>
      <c r="I320" s="76"/>
      <c r="J320" s="11"/>
      <c r="K320" s="76"/>
    </row>
    <row r="321" spans="1:11" ht="15.75" customHeight="1" hidden="1">
      <c r="A321" s="27"/>
      <c r="B321" s="100" t="s">
        <v>178</v>
      </c>
      <c r="C321" s="100"/>
      <c r="D321" s="100"/>
      <c r="E321" s="122">
        <v>0</v>
      </c>
      <c r="F321" s="121"/>
      <c r="G321" s="122">
        <v>0</v>
      </c>
      <c r="H321" s="123"/>
      <c r="I321" s="122">
        <v>0</v>
      </c>
      <c r="J321" s="16"/>
      <c r="K321" s="124">
        <v>0</v>
      </c>
    </row>
    <row r="322" spans="1:11" ht="15.75" customHeight="1" hidden="1">
      <c r="A322" s="25"/>
      <c r="B322" s="97" t="s">
        <v>228</v>
      </c>
      <c r="C322" s="91"/>
      <c r="D322" s="91"/>
      <c r="E322" s="125"/>
      <c r="F322" s="125"/>
      <c r="G322" s="125"/>
      <c r="H322" s="91"/>
      <c r="I322" s="16"/>
      <c r="J322" s="16"/>
      <c r="K322" s="124">
        <v>0</v>
      </c>
    </row>
    <row r="323" spans="1:11" ht="15.75" customHeight="1" hidden="1">
      <c r="A323" s="40"/>
      <c r="B323" s="97" t="s">
        <v>229</v>
      </c>
      <c r="C323" s="91"/>
      <c r="D323" s="91"/>
      <c r="E323" s="91"/>
      <c r="F323" s="91"/>
      <c r="G323" s="91"/>
      <c r="H323" s="91"/>
      <c r="I323" s="16"/>
      <c r="J323" s="16"/>
      <c r="K323" s="124">
        <v>0</v>
      </c>
    </row>
    <row r="324" spans="1:11" ht="15.75" customHeight="1" hidden="1">
      <c r="A324" s="40"/>
      <c r="B324" s="97" t="s">
        <v>230</v>
      </c>
      <c r="C324" s="91"/>
      <c r="D324" s="91"/>
      <c r="E324" s="91"/>
      <c r="F324" s="91"/>
      <c r="G324" s="91"/>
      <c r="H324" s="91"/>
      <c r="I324" s="16"/>
      <c r="J324" s="16"/>
      <c r="K324" s="124">
        <v>0</v>
      </c>
    </row>
    <row r="325" spans="1:11" ht="15.75" customHeight="1" hidden="1">
      <c r="A325" s="40"/>
      <c r="B325" s="126" t="s">
        <v>231</v>
      </c>
      <c r="C325" s="127"/>
      <c r="D325" s="91"/>
      <c r="E325" s="127"/>
      <c r="F325" s="91"/>
      <c r="G325" s="127"/>
      <c r="H325" s="91"/>
      <c r="I325" s="23"/>
      <c r="J325" s="16"/>
      <c r="K325" s="128">
        <v>0</v>
      </c>
    </row>
    <row r="326" spans="1:11" ht="15.75" customHeight="1" hidden="1">
      <c r="A326" s="40"/>
      <c r="B326" s="97"/>
      <c r="C326" s="91"/>
      <c r="D326" s="91"/>
      <c r="E326" s="91"/>
      <c r="F326" s="91"/>
      <c r="G326" s="91"/>
      <c r="H326" s="91"/>
      <c r="I326" s="16"/>
      <c r="J326" s="16"/>
      <c r="K326" s="124"/>
    </row>
    <row r="327" spans="1:11" ht="15.75" customHeight="1" hidden="1">
      <c r="A327" s="27"/>
      <c r="B327" s="100" t="s">
        <v>187</v>
      </c>
      <c r="C327" s="100"/>
      <c r="D327" s="100"/>
      <c r="E327" s="129">
        <v>0</v>
      </c>
      <c r="F327" s="121"/>
      <c r="G327" s="129">
        <v>0</v>
      </c>
      <c r="H327" s="123"/>
      <c r="I327" s="129">
        <v>0</v>
      </c>
      <c r="J327" s="16"/>
      <c r="K327" s="124">
        <v>0</v>
      </c>
    </row>
    <row r="328" spans="1:11" ht="15.75" customHeight="1" hidden="1">
      <c r="A328" s="25"/>
      <c r="B328" s="97" t="s">
        <v>228</v>
      </c>
      <c r="C328" s="91"/>
      <c r="D328" s="91"/>
      <c r="E328" s="91"/>
      <c r="F328" s="91"/>
      <c r="G328" s="91"/>
      <c r="H328" s="91"/>
      <c r="I328" s="16"/>
      <c r="J328" s="16"/>
      <c r="K328" s="124">
        <v>0</v>
      </c>
    </row>
    <row r="329" spans="1:11" ht="15.75" customHeight="1" hidden="1">
      <c r="A329" s="40"/>
      <c r="B329" s="97" t="s">
        <v>229</v>
      </c>
      <c r="C329" s="91"/>
      <c r="D329" s="91"/>
      <c r="E329" s="91"/>
      <c r="F329" s="91"/>
      <c r="G329" s="91"/>
      <c r="H329" s="91"/>
      <c r="I329" s="16"/>
      <c r="J329" s="16"/>
      <c r="K329" s="124">
        <v>0</v>
      </c>
    </row>
    <row r="330" spans="1:11" ht="15.75" customHeight="1" hidden="1">
      <c r="A330" s="40"/>
      <c r="B330" s="97" t="s">
        <v>230</v>
      </c>
      <c r="C330" s="91"/>
      <c r="D330" s="91"/>
      <c r="E330" s="91"/>
      <c r="F330" s="91"/>
      <c r="G330" s="91"/>
      <c r="H330" s="91"/>
      <c r="I330" s="16"/>
      <c r="J330" s="16"/>
      <c r="K330" s="124">
        <v>0</v>
      </c>
    </row>
    <row r="331" spans="1:11" ht="15.75" customHeight="1" hidden="1">
      <c r="A331" s="40"/>
      <c r="B331" s="126" t="s">
        <v>231</v>
      </c>
      <c r="C331" s="127"/>
      <c r="D331" s="91"/>
      <c r="E331" s="127"/>
      <c r="F331" s="91"/>
      <c r="G331" s="127"/>
      <c r="H331" s="91"/>
      <c r="I331" s="23"/>
      <c r="J331" s="16"/>
      <c r="K331" s="128">
        <v>0</v>
      </c>
    </row>
    <row r="332" spans="1:11" ht="15.75" customHeight="1" hidden="1">
      <c r="A332" s="40"/>
      <c r="B332" s="97"/>
      <c r="C332" s="91"/>
      <c r="D332" s="91"/>
      <c r="E332" s="91"/>
      <c r="F332" s="91"/>
      <c r="G332" s="91"/>
      <c r="H332" s="91"/>
      <c r="I332" s="16"/>
      <c r="J332" s="16"/>
      <c r="K332" s="124"/>
    </row>
    <row r="333" spans="1:11" ht="15.75" customHeight="1" hidden="1">
      <c r="A333" s="27"/>
      <c r="B333" s="100" t="s">
        <v>199</v>
      </c>
      <c r="C333" s="100"/>
      <c r="D333" s="100"/>
      <c r="E333" s="129">
        <v>0</v>
      </c>
      <c r="F333" s="121"/>
      <c r="G333" s="129">
        <v>0</v>
      </c>
      <c r="H333" s="123"/>
      <c r="I333" s="129">
        <v>0</v>
      </c>
      <c r="J333" s="16"/>
      <c r="K333" s="124">
        <v>0</v>
      </c>
    </row>
    <row r="334" spans="1:11" ht="15.75" customHeight="1" hidden="1">
      <c r="A334" s="25"/>
      <c r="B334" s="97" t="s">
        <v>228</v>
      </c>
      <c r="C334" s="91"/>
      <c r="D334" s="91"/>
      <c r="E334" s="91"/>
      <c r="F334" s="91"/>
      <c r="G334" s="91"/>
      <c r="H334" s="91"/>
      <c r="I334" s="16"/>
      <c r="J334" s="16"/>
      <c r="K334" s="124">
        <v>0</v>
      </c>
    </row>
    <row r="335" spans="1:11" ht="15.75" customHeight="1" hidden="1">
      <c r="A335" s="25"/>
      <c r="B335" s="97" t="s">
        <v>229</v>
      </c>
      <c r="C335" s="91"/>
      <c r="D335" s="91"/>
      <c r="E335" s="91"/>
      <c r="F335" s="91"/>
      <c r="G335" s="91"/>
      <c r="H335" s="91"/>
      <c r="I335" s="16"/>
      <c r="J335" s="16"/>
      <c r="K335" s="124">
        <v>0</v>
      </c>
    </row>
    <row r="336" spans="1:11" ht="15.75" customHeight="1" hidden="1">
      <c r="A336" s="25"/>
      <c r="B336" s="97" t="s">
        <v>230</v>
      </c>
      <c r="C336" s="91"/>
      <c r="D336" s="91"/>
      <c r="E336" s="91"/>
      <c r="F336" s="91"/>
      <c r="G336" s="91"/>
      <c r="H336" s="91"/>
      <c r="I336" s="16"/>
      <c r="J336" s="16"/>
      <c r="K336" s="124">
        <v>0</v>
      </c>
    </row>
    <row r="337" spans="1:11" ht="15.75" customHeight="1" hidden="1">
      <c r="A337" s="25"/>
      <c r="B337" s="130" t="s">
        <v>231</v>
      </c>
      <c r="C337" s="131"/>
      <c r="D337" s="91"/>
      <c r="E337" s="131"/>
      <c r="F337" s="91"/>
      <c r="G337" s="131"/>
      <c r="H337" s="91"/>
      <c r="I337" s="116"/>
      <c r="J337" s="16"/>
      <c r="K337" s="132">
        <v>0</v>
      </c>
    </row>
    <row r="338" spans="1:11" ht="15.75" customHeight="1" hidden="1">
      <c r="A338" s="25"/>
      <c r="B338" s="26"/>
      <c r="C338" s="26"/>
      <c r="D338" s="66"/>
      <c r="E338" s="26"/>
      <c r="F338" s="66"/>
      <c r="G338" s="26"/>
      <c r="H338" s="66"/>
      <c r="I338" s="16"/>
      <c r="J338" s="16"/>
      <c r="K338" s="16"/>
    </row>
    <row r="339" spans="1:11" ht="15.75" customHeight="1" hidden="1">
      <c r="A339" s="25"/>
      <c r="B339" s="536" t="s">
        <v>232</v>
      </c>
      <c r="C339" s="536"/>
      <c r="D339" s="536"/>
      <c r="E339" s="536"/>
      <c r="F339" s="536"/>
      <c r="G339" s="536"/>
      <c r="H339" s="536"/>
      <c r="I339" s="536"/>
      <c r="J339" s="536"/>
      <c r="K339" s="536"/>
    </row>
    <row r="340" spans="1:11" s="39" customFormat="1" ht="19.5" customHeight="1" hidden="1">
      <c r="A340" s="27"/>
      <c r="B340" s="59" t="s">
        <v>233</v>
      </c>
      <c r="C340" s="99"/>
      <c r="D340" s="99"/>
      <c r="E340" s="99"/>
      <c r="F340" s="99"/>
      <c r="G340" s="99"/>
      <c r="H340" s="99"/>
      <c r="I340" s="99"/>
      <c r="J340" s="99"/>
      <c r="K340" s="133">
        <v>0</v>
      </c>
    </row>
    <row r="341" spans="1:11" s="58" customFormat="1" ht="15.75" customHeight="1" hidden="1">
      <c r="A341" s="40"/>
      <c r="B341" s="118"/>
      <c r="C341" s="118" t="s">
        <v>234</v>
      </c>
      <c r="D341" s="118"/>
      <c r="E341" s="118"/>
      <c r="F341" s="118"/>
      <c r="G341" s="118"/>
      <c r="H341" s="118"/>
      <c r="I341" s="118"/>
      <c r="J341" s="118"/>
      <c r="K341" s="118"/>
    </row>
    <row r="342" spans="1:11" s="58" customFormat="1" ht="15.75" customHeight="1" hidden="1">
      <c r="A342" s="40"/>
      <c r="B342" s="118"/>
      <c r="C342" s="118" t="s">
        <v>235</v>
      </c>
      <c r="D342" s="118"/>
      <c r="E342" s="118"/>
      <c r="F342" s="118"/>
      <c r="G342" s="118"/>
      <c r="H342" s="118"/>
      <c r="I342" s="118"/>
      <c r="J342" s="118"/>
      <c r="K342" s="118"/>
    </row>
    <row r="343" spans="1:11" s="58" customFormat="1" ht="15.75" customHeight="1" hidden="1">
      <c r="A343" s="40"/>
      <c r="B343" s="118"/>
      <c r="C343" s="118" t="s">
        <v>236</v>
      </c>
      <c r="D343" s="118"/>
      <c r="E343" s="118"/>
      <c r="F343" s="118"/>
      <c r="G343" s="118"/>
      <c r="H343" s="118"/>
      <c r="I343" s="118"/>
      <c r="J343" s="118"/>
      <c r="K343" s="118"/>
    </row>
    <row r="344" spans="1:11" s="39" customFormat="1" ht="19.5" customHeight="1" hidden="1">
      <c r="A344" s="27"/>
      <c r="B344" s="59" t="s">
        <v>237</v>
      </c>
      <c r="C344" s="99"/>
      <c r="D344" s="99"/>
      <c r="E344" s="99"/>
      <c r="F344" s="99"/>
      <c r="G344" s="99"/>
      <c r="H344" s="99"/>
      <c r="I344" s="99"/>
      <c r="J344" s="99"/>
      <c r="K344" s="133">
        <v>0</v>
      </c>
    </row>
    <row r="345" spans="1:11" s="58" customFormat="1" ht="15.75" customHeight="1" hidden="1">
      <c r="A345" s="40"/>
      <c r="B345" s="118"/>
      <c r="C345" s="118" t="s">
        <v>184</v>
      </c>
      <c r="D345" s="118"/>
      <c r="E345" s="118"/>
      <c r="F345" s="118"/>
      <c r="G345" s="118"/>
      <c r="H345" s="118"/>
      <c r="I345" s="118"/>
      <c r="J345" s="118"/>
      <c r="K345" s="134"/>
    </row>
    <row r="346" spans="1:11" s="58" customFormat="1" ht="15.75" customHeight="1" hidden="1">
      <c r="A346" s="40"/>
      <c r="B346" s="118"/>
      <c r="C346" s="118" t="s">
        <v>238</v>
      </c>
      <c r="D346" s="118"/>
      <c r="E346" s="118"/>
      <c r="F346" s="118"/>
      <c r="G346" s="118"/>
      <c r="H346" s="118"/>
      <c r="I346" s="118"/>
      <c r="J346" s="118"/>
      <c r="K346" s="134"/>
    </row>
    <row r="347" spans="1:11" s="39" customFormat="1" ht="19.5" customHeight="1" hidden="1">
      <c r="A347" s="27"/>
      <c r="B347" s="59" t="s">
        <v>239</v>
      </c>
      <c r="C347" s="99"/>
      <c r="D347" s="99"/>
      <c r="E347" s="99"/>
      <c r="F347" s="99"/>
      <c r="G347" s="99"/>
      <c r="H347" s="99"/>
      <c r="I347" s="99"/>
      <c r="J347" s="99"/>
      <c r="K347" s="133"/>
    </row>
    <row r="348" spans="1:11" ht="15.75" customHeight="1" hidden="1">
      <c r="A348" s="40"/>
      <c r="B348" s="135"/>
      <c r="C348" s="32" t="s">
        <v>240</v>
      </c>
      <c r="D348" s="32"/>
      <c r="E348" s="136"/>
      <c r="F348" s="32"/>
      <c r="G348" s="32"/>
      <c r="H348" s="32"/>
      <c r="I348" s="33"/>
      <c r="J348" s="33"/>
      <c r="K348" s="33"/>
    </row>
    <row r="349" spans="1:11" ht="15.75" customHeight="1" hidden="1">
      <c r="A349" s="40"/>
      <c r="B349" s="135"/>
      <c r="C349" s="32" t="s">
        <v>241</v>
      </c>
      <c r="D349" s="32"/>
      <c r="E349" s="136"/>
      <c r="F349" s="32"/>
      <c r="G349" s="32"/>
      <c r="H349" s="32"/>
      <c r="I349" s="33"/>
      <c r="J349" s="33"/>
      <c r="K349" s="33"/>
    </row>
    <row r="350" spans="1:11" ht="15.75" customHeight="1" hidden="1">
      <c r="A350" s="40"/>
      <c r="B350" s="135"/>
      <c r="C350" s="137" t="s">
        <v>242</v>
      </c>
      <c r="D350" s="32"/>
      <c r="E350" s="136"/>
      <c r="F350" s="32"/>
      <c r="G350" s="32"/>
      <c r="H350" s="32"/>
      <c r="I350" s="33"/>
      <c r="J350" s="33"/>
      <c r="K350" s="33"/>
    </row>
    <row r="351" spans="1:11" ht="15.75" customHeight="1" hidden="1">
      <c r="A351" s="40"/>
      <c r="B351" s="41"/>
      <c r="C351" s="41"/>
      <c r="D351" s="41"/>
      <c r="E351" s="138"/>
      <c r="F351" s="41"/>
      <c r="G351" s="41"/>
      <c r="H351" s="41"/>
      <c r="I351" s="33"/>
      <c r="J351" s="33"/>
      <c r="K351" s="33"/>
    </row>
    <row r="352" spans="1:11" ht="30" customHeight="1" hidden="1">
      <c r="A352" s="98" t="s">
        <v>110</v>
      </c>
      <c r="B352" s="139" t="s">
        <v>243</v>
      </c>
      <c r="C352" s="26"/>
      <c r="D352" s="26"/>
      <c r="E352" s="26"/>
      <c r="F352" s="26"/>
      <c r="G352" s="140"/>
      <c r="H352" s="26"/>
      <c r="I352" s="11"/>
      <c r="J352" s="11"/>
      <c r="K352" s="11"/>
    </row>
    <row r="353" spans="1:11" ht="19.5" customHeight="1" hidden="1">
      <c r="A353" s="98"/>
      <c r="B353" s="139"/>
      <c r="C353" s="26"/>
      <c r="D353" s="26"/>
      <c r="E353" s="528" t="s">
        <v>163</v>
      </c>
      <c r="F353" s="529"/>
      <c r="G353" s="529"/>
      <c r="H353" s="141"/>
      <c r="I353" s="530" t="s">
        <v>164</v>
      </c>
      <c r="J353" s="530"/>
      <c r="K353" s="530"/>
    </row>
    <row r="354" spans="1:11" ht="19.5" customHeight="1" hidden="1">
      <c r="A354" s="98"/>
      <c r="B354" s="139"/>
      <c r="C354" s="26"/>
      <c r="D354" s="26"/>
      <c r="E354" s="54" t="s">
        <v>126</v>
      </c>
      <c r="F354" s="55"/>
      <c r="G354" s="54" t="s">
        <v>127</v>
      </c>
      <c r="H354" s="142"/>
      <c r="I354" s="57" t="s">
        <v>126</v>
      </c>
      <c r="J354" s="55"/>
      <c r="K354" s="57" t="s">
        <v>127</v>
      </c>
    </row>
    <row r="355" spans="1:11" s="39" customFormat="1" ht="15.75" customHeight="1" hidden="1">
      <c r="A355" s="98"/>
      <c r="B355" s="28" t="s">
        <v>244</v>
      </c>
      <c r="C355" s="28"/>
      <c r="D355" s="28"/>
      <c r="E355" s="143"/>
      <c r="F355" s="143"/>
      <c r="G355" s="143"/>
      <c r="H355" s="143"/>
      <c r="I355" s="82"/>
      <c r="J355" s="82"/>
      <c r="K355" s="82"/>
    </row>
    <row r="356" spans="1:11" s="39" customFormat="1" ht="28.5" customHeight="1" hidden="1">
      <c r="A356" s="98"/>
      <c r="B356" s="531" t="s">
        <v>245</v>
      </c>
      <c r="C356" s="531"/>
      <c r="D356" s="28"/>
      <c r="E356" s="143"/>
      <c r="F356" s="143"/>
      <c r="G356" s="143"/>
      <c r="H356" s="143"/>
      <c r="I356" s="82"/>
      <c r="J356" s="82"/>
      <c r="K356" s="82"/>
    </row>
    <row r="357" spans="1:11" s="39" customFormat="1" ht="15.75" customHeight="1" hidden="1">
      <c r="A357" s="98"/>
      <c r="B357" s="28" t="s">
        <v>246</v>
      </c>
      <c r="C357" s="28"/>
      <c r="D357" s="28"/>
      <c r="E357" s="143">
        <v>0</v>
      </c>
      <c r="F357" s="143"/>
      <c r="G357" s="143">
        <v>0</v>
      </c>
      <c r="H357" s="143"/>
      <c r="I357" s="143">
        <v>0</v>
      </c>
      <c r="J357" s="82"/>
      <c r="K357" s="143">
        <v>0</v>
      </c>
    </row>
    <row r="358" spans="1:11" ht="15.75" customHeight="1" hidden="1">
      <c r="A358" s="98"/>
      <c r="B358" s="144"/>
      <c r="C358" s="26" t="s">
        <v>247</v>
      </c>
      <c r="D358" s="26"/>
      <c r="E358" s="145"/>
      <c r="F358" s="145"/>
      <c r="G358" s="145"/>
      <c r="H358" s="145"/>
      <c r="I358" s="146"/>
      <c r="J358" s="146"/>
      <c r="K358" s="146"/>
    </row>
    <row r="359" spans="1:11" s="58" customFormat="1" ht="15.75" customHeight="1" hidden="1">
      <c r="A359" s="147"/>
      <c r="B359" s="148"/>
      <c r="C359" s="149" t="s">
        <v>248</v>
      </c>
      <c r="D359" s="41"/>
      <c r="E359" s="145"/>
      <c r="F359" s="145"/>
      <c r="G359" s="145"/>
      <c r="H359" s="145"/>
      <c r="I359" s="146"/>
      <c r="J359" s="146"/>
      <c r="K359" s="146"/>
    </row>
    <row r="360" spans="1:11" ht="15.75" customHeight="1" hidden="1">
      <c r="A360" s="98"/>
      <c r="B360" s="144"/>
      <c r="C360" s="26" t="s">
        <v>249</v>
      </c>
      <c r="D360" s="26"/>
      <c r="E360" s="145"/>
      <c r="F360" s="145"/>
      <c r="G360" s="145"/>
      <c r="H360" s="145"/>
      <c r="I360" s="146"/>
      <c r="J360" s="146"/>
      <c r="K360" s="146"/>
    </row>
    <row r="361" spans="1:11" ht="15.75" customHeight="1" hidden="1">
      <c r="A361" s="98"/>
      <c r="B361" s="144"/>
      <c r="C361" s="149" t="s">
        <v>250</v>
      </c>
      <c r="D361" s="26"/>
      <c r="E361" s="145"/>
      <c r="F361" s="145"/>
      <c r="G361" s="145"/>
      <c r="H361" s="145"/>
      <c r="I361" s="146"/>
      <c r="J361" s="146"/>
      <c r="K361" s="146"/>
    </row>
    <row r="362" spans="1:11" ht="15.75" customHeight="1" hidden="1">
      <c r="A362" s="98"/>
      <c r="B362" s="144"/>
      <c r="C362" s="26" t="s">
        <v>251</v>
      </c>
      <c r="D362" s="26"/>
      <c r="E362" s="145"/>
      <c r="F362" s="145"/>
      <c r="G362" s="145"/>
      <c r="H362" s="145"/>
      <c r="I362" s="146"/>
      <c r="J362" s="146"/>
      <c r="K362" s="146"/>
    </row>
    <row r="363" spans="1:11" ht="15.75" customHeight="1" hidden="1">
      <c r="A363" s="98"/>
      <c r="B363" s="144"/>
      <c r="C363" s="26" t="s">
        <v>252</v>
      </c>
      <c r="D363" s="26"/>
      <c r="E363" s="145"/>
      <c r="F363" s="145"/>
      <c r="G363" s="145"/>
      <c r="H363" s="145"/>
      <c r="I363" s="146"/>
      <c r="J363" s="146"/>
      <c r="K363" s="146"/>
    </row>
    <row r="364" spans="1:11" ht="15.75" customHeight="1" hidden="1">
      <c r="A364" s="98"/>
      <c r="B364" s="144"/>
      <c r="C364" s="26" t="s">
        <v>253</v>
      </c>
      <c r="D364" s="26"/>
      <c r="E364" s="145"/>
      <c r="F364" s="145"/>
      <c r="G364" s="145"/>
      <c r="H364" s="145"/>
      <c r="I364" s="146"/>
      <c r="J364" s="146"/>
      <c r="K364" s="146"/>
    </row>
    <row r="365" spans="1:11" s="39" customFormat="1" ht="32.25" customHeight="1" hidden="1">
      <c r="A365" s="98"/>
      <c r="B365" s="531" t="s">
        <v>254</v>
      </c>
      <c r="C365" s="531"/>
      <c r="D365" s="28"/>
      <c r="E365" s="143"/>
      <c r="F365" s="143"/>
      <c r="G365" s="143"/>
      <c r="H365" s="143"/>
      <c r="I365" s="82"/>
      <c r="J365" s="82"/>
      <c r="K365" s="82"/>
    </row>
    <row r="366" spans="1:11" ht="21" customHeight="1" hidden="1">
      <c r="A366" s="34"/>
      <c r="B366" s="31"/>
      <c r="C366" s="31" t="s">
        <v>124</v>
      </c>
      <c r="D366" s="32"/>
      <c r="E366" s="52">
        <v>0</v>
      </c>
      <c r="F366" s="52"/>
      <c r="G366" s="52">
        <v>0</v>
      </c>
      <c r="H366" s="32"/>
      <c r="I366" s="52">
        <v>0</v>
      </c>
      <c r="J366" s="52"/>
      <c r="K366" s="52">
        <v>0</v>
      </c>
    </row>
    <row r="367" spans="1:11" ht="30" customHeight="1" hidden="1">
      <c r="A367" s="34"/>
      <c r="B367" s="28" t="s">
        <v>132</v>
      </c>
      <c r="C367" s="31"/>
      <c r="D367" s="32"/>
      <c r="E367" s="32"/>
      <c r="F367" s="32"/>
      <c r="G367" s="32"/>
      <c r="H367" s="32"/>
      <c r="I367" s="11"/>
      <c r="J367" s="11"/>
      <c r="K367" s="11"/>
    </row>
    <row r="368" spans="1:11" ht="21" customHeight="1" thickTop="1">
      <c r="A368" s="98" t="s">
        <v>79</v>
      </c>
      <c r="B368" s="99" t="s">
        <v>255</v>
      </c>
      <c r="C368" s="26"/>
      <c r="D368" s="26"/>
      <c r="E368" s="26"/>
      <c r="F368" s="26"/>
      <c r="G368" s="26"/>
      <c r="H368" s="26"/>
      <c r="I368" s="48" t="s">
        <v>672</v>
      </c>
      <c r="J368" s="49"/>
      <c r="K368" s="48" t="s">
        <v>663</v>
      </c>
    </row>
    <row r="369" spans="1:11" ht="15.75" customHeight="1">
      <c r="A369" s="27"/>
      <c r="B369" s="31" t="s">
        <v>256</v>
      </c>
      <c r="C369" s="31"/>
      <c r="D369" s="31"/>
      <c r="E369" s="31"/>
      <c r="F369" s="31"/>
      <c r="G369" s="31"/>
      <c r="H369" s="31"/>
      <c r="I369" s="11">
        <f>I375</f>
        <v>3142622586</v>
      </c>
      <c r="J369" s="11"/>
      <c r="K369" s="11">
        <f>K375</f>
        <v>3100762586</v>
      </c>
    </row>
    <row r="370" spans="1:11" ht="15.75" customHeight="1" hidden="1">
      <c r="A370" s="40"/>
      <c r="B370" s="83"/>
      <c r="C370" s="150" t="s">
        <v>257</v>
      </c>
      <c r="D370" s="32"/>
      <c r="E370" s="32"/>
      <c r="F370" s="32"/>
      <c r="G370" s="32"/>
      <c r="H370" s="32"/>
      <c r="I370" s="33"/>
      <c r="J370" s="33"/>
      <c r="K370" s="33"/>
    </row>
    <row r="371" spans="1:11" ht="15.75" customHeight="1" hidden="1">
      <c r="A371" s="40"/>
      <c r="B371" s="83"/>
      <c r="C371" s="150" t="s">
        <v>258</v>
      </c>
      <c r="D371" s="32"/>
      <c r="E371" s="32"/>
      <c r="F371" s="32"/>
      <c r="G371" s="32"/>
      <c r="H371" s="32"/>
      <c r="I371" s="33"/>
      <c r="J371" s="33"/>
      <c r="K371" s="33"/>
    </row>
    <row r="372" spans="1:11" ht="15.75" customHeight="1" hidden="1">
      <c r="A372" s="40"/>
      <c r="B372" s="83"/>
      <c r="C372" s="150" t="s">
        <v>259</v>
      </c>
      <c r="D372" s="32"/>
      <c r="E372" s="32"/>
      <c r="F372" s="32"/>
      <c r="G372" s="32"/>
      <c r="H372" s="32"/>
      <c r="I372" s="33"/>
      <c r="J372" s="33"/>
      <c r="K372" s="33"/>
    </row>
    <row r="373" spans="1:11" ht="15.75" customHeight="1" hidden="1">
      <c r="A373" s="40"/>
      <c r="B373" s="83"/>
      <c r="C373" s="150" t="s">
        <v>260</v>
      </c>
      <c r="D373" s="32"/>
      <c r="E373" s="32"/>
      <c r="F373" s="32"/>
      <c r="G373" s="32"/>
      <c r="H373" s="32"/>
      <c r="I373" s="33"/>
      <c r="J373" s="33"/>
      <c r="K373" s="33"/>
    </row>
    <row r="374" spans="1:11" ht="15.75" customHeight="1" hidden="1">
      <c r="A374" s="40"/>
      <c r="B374" s="83"/>
      <c r="C374" s="150" t="s">
        <v>261</v>
      </c>
      <c r="D374" s="32"/>
      <c r="E374" s="32"/>
      <c r="F374" s="32"/>
      <c r="G374" s="32"/>
      <c r="H374" s="32"/>
      <c r="I374" s="33"/>
      <c r="J374" s="33"/>
      <c r="K374" s="33"/>
    </row>
    <row r="375" spans="1:11" ht="22.5" customHeight="1">
      <c r="A375" s="40"/>
      <c r="B375" s="83"/>
      <c r="C375" s="134" t="s">
        <v>262</v>
      </c>
      <c r="D375" s="32"/>
      <c r="E375" s="32"/>
      <c r="F375" s="32"/>
      <c r="G375" s="32"/>
      <c r="H375" s="32"/>
      <c r="I375" s="33">
        <v>3142622586</v>
      </c>
      <c r="J375" s="33"/>
      <c r="K375" s="33">
        <v>3100762586</v>
      </c>
    </row>
    <row r="376" spans="1:11" ht="15.75" customHeight="1">
      <c r="A376" s="27"/>
      <c r="B376" s="31" t="s">
        <v>263</v>
      </c>
      <c r="C376" s="31"/>
      <c r="D376" s="31"/>
      <c r="E376" s="31"/>
      <c r="F376" s="31"/>
      <c r="G376" s="31"/>
      <c r="H376" s="31"/>
      <c r="I376" s="11">
        <v>0</v>
      </c>
      <c r="J376" s="11"/>
      <c r="K376" s="11">
        <v>0</v>
      </c>
    </row>
    <row r="377" spans="1:11" ht="15.75" customHeight="1" hidden="1">
      <c r="A377" s="25"/>
      <c r="B377" s="67"/>
      <c r="C377" s="67" t="s">
        <v>168</v>
      </c>
      <c r="D377" s="67"/>
      <c r="E377" s="67"/>
      <c r="F377" s="67"/>
      <c r="G377" s="67"/>
      <c r="H377" s="67"/>
      <c r="I377" s="16"/>
      <c r="J377" s="16"/>
      <c r="K377" s="16"/>
    </row>
    <row r="378" spans="1:11" s="58" customFormat="1" ht="15.75" customHeight="1" hidden="1">
      <c r="A378" s="40"/>
      <c r="B378" s="41"/>
      <c r="C378" s="67" t="s">
        <v>264</v>
      </c>
      <c r="D378" s="151"/>
      <c r="E378" s="151"/>
      <c r="F378" s="151"/>
      <c r="G378" s="151"/>
      <c r="H378" s="151"/>
      <c r="I378" s="86"/>
      <c r="J378" s="86"/>
      <c r="K378" s="86"/>
    </row>
    <row r="379" spans="1:11" ht="21" customHeight="1" thickBot="1">
      <c r="A379" s="34"/>
      <c r="B379" s="31"/>
      <c r="C379" s="31" t="s">
        <v>124</v>
      </c>
      <c r="D379" s="32"/>
      <c r="E379" s="32"/>
      <c r="F379" s="32"/>
      <c r="G379" s="32"/>
      <c r="H379" s="32"/>
      <c r="I379" s="52">
        <f>I376+I369</f>
        <v>3142622586</v>
      </c>
      <c r="J379" s="11"/>
      <c r="K379" s="52">
        <f>K376+K369</f>
        <v>3100762586</v>
      </c>
    </row>
    <row r="380" spans="1:11" ht="11.25" customHeight="1" thickTop="1">
      <c r="A380" s="34"/>
      <c r="B380" s="31"/>
      <c r="C380" s="31"/>
      <c r="D380" s="32"/>
      <c r="E380" s="32"/>
      <c r="F380" s="32"/>
      <c r="G380" s="32"/>
      <c r="H380" s="32"/>
      <c r="I380" s="11"/>
      <c r="J380" s="11"/>
      <c r="K380" s="11"/>
    </row>
    <row r="381" spans="1:11" ht="17.25" customHeight="1">
      <c r="A381" s="98" t="s">
        <v>265</v>
      </c>
      <c r="B381" s="99" t="s">
        <v>266</v>
      </c>
      <c r="C381" s="26"/>
      <c r="D381" s="26"/>
      <c r="E381" s="26"/>
      <c r="F381" s="26"/>
      <c r="G381" s="26"/>
      <c r="H381" s="26"/>
      <c r="I381" s="48" t="s">
        <v>672</v>
      </c>
      <c r="J381" s="49"/>
      <c r="K381" s="48" t="s">
        <v>632</v>
      </c>
    </row>
    <row r="382" spans="1:11" s="61" customFormat="1" ht="15.75" customHeight="1">
      <c r="A382" s="25"/>
      <c r="B382" s="67" t="s">
        <v>267</v>
      </c>
      <c r="C382" s="67"/>
      <c r="D382" s="67"/>
      <c r="E382" s="67"/>
      <c r="F382" s="67"/>
      <c r="G382" s="67"/>
      <c r="H382" s="67"/>
      <c r="I382" s="16">
        <v>19753441972</v>
      </c>
      <c r="J382" s="16"/>
      <c r="K382" s="16">
        <v>14231947730</v>
      </c>
    </row>
    <row r="383" spans="1:11" s="61" customFormat="1" ht="15.75" customHeight="1">
      <c r="A383" s="40"/>
      <c r="B383" s="67" t="s">
        <v>268</v>
      </c>
      <c r="C383" s="32"/>
      <c r="D383" s="32"/>
      <c r="E383" s="32"/>
      <c r="F383" s="32"/>
      <c r="G383" s="32"/>
      <c r="H383" s="32"/>
      <c r="I383" s="33"/>
      <c r="J383" s="33"/>
      <c r="K383" s="33"/>
    </row>
    <row r="384" spans="1:11" ht="21" customHeight="1" thickBot="1">
      <c r="A384" s="34"/>
      <c r="B384" s="31"/>
      <c r="C384" s="31" t="s">
        <v>124</v>
      </c>
      <c r="D384" s="32"/>
      <c r="E384" s="32"/>
      <c r="F384" s="32"/>
      <c r="G384" s="32"/>
      <c r="H384" s="32"/>
      <c r="I384" s="52">
        <f>I382+I383</f>
        <v>19753441972</v>
      </c>
      <c r="J384" s="11"/>
      <c r="K384" s="52">
        <f>K382+K383</f>
        <v>14231947730</v>
      </c>
    </row>
    <row r="385" spans="1:11" ht="23.25" customHeight="1" thickTop="1">
      <c r="A385" s="98" t="s">
        <v>92</v>
      </c>
      <c r="B385" s="28" t="s">
        <v>269</v>
      </c>
      <c r="C385" s="26"/>
      <c r="D385" s="26"/>
      <c r="E385" s="26"/>
      <c r="F385" s="26"/>
      <c r="G385" s="26"/>
      <c r="H385" s="26"/>
      <c r="I385" s="48" t="s">
        <v>672</v>
      </c>
      <c r="J385" s="49"/>
      <c r="K385" s="48" t="s">
        <v>664</v>
      </c>
    </row>
    <row r="386" spans="1:11" s="39" customFormat="1" ht="15.75" customHeight="1">
      <c r="A386" s="27"/>
      <c r="B386" s="26" t="s">
        <v>270</v>
      </c>
      <c r="C386" s="31"/>
      <c r="D386" s="31"/>
      <c r="E386" s="31"/>
      <c r="F386" s="31"/>
      <c r="G386" s="31"/>
      <c r="H386" s="31"/>
      <c r="I386" s="16">
        <v>169331640</v>
      </c>
      <c r="J386" s="11"/>
      <c r="K386" s="16">
        <v>0</v>
      </c>
    </row>
    <row r="387" spans="1:11" s="39" customFormat="1" ht="15.75" customHeight="1" hidden="1">
      <c r="A387" s="27"/>
      <c r="B387" s="26" t="s">
        <v>271</v>
      </c>
      <c r="C387" s="31"/>
      <c r="D387" s="31"/>
      <c r="E387" s="31"/>
      <c r="F387" s="31"/>
      <c r="G387" s="31"/>
      <c r="H387" s="31"/>
      <c r="I387" s="16"/>
      <c r="J387" s="11"/>
      <c r="K387" s="16"/>
    </row>
    <row r="388" spans="1:11" s="39" customFormat="1" ht="15.75" customHeight="1">
      <c r="A388" s="27"/>
      <c r="B388" s="26" t="s">
        <v>272</v>
      </c>
      <c r="C388" s="31"/>
      <c r="D388" s="31"/>
      <c r="E388" s="31"/>
      <c r="F388" s="31"/>
      <c r="G388" s="31"/>
      <c r="H388" s="31"/>
      <c r="I388" s="16">
        <v>0</v>
      </c>
      <c r="J388" s="11"/>
      <c r="K388" s="16"/>
    </row>
    <row r="389" spans="1:11" s="39" customFormat="1" ht="15.75" customHeight="1">
      <c r="A389" s="27"/>
      <c r="B389" s="26" t="s">
        <v>273</v>
      </c>
      <c r="C389" s="31"/>
      <c r="D389" s="31"/>
      <c r="E389" s="31"/>
      <c r="F389" s="31"/>
      <c r="G389" s="31"/>
      <c r="H389" s="31"/>
      <c r="I389" s="16">
        <v>1034660848</v>
      </c>
      <c r="J389" s="11"/>
      <c r="K389" s="16">
        <v>2149294681</v>
      </c>
    </row>
    <row r="390" spans="1:11" s="39" customFormat="1" ht="15.75" customHeight="1">
      <c r="A390" s="27"/>
      <c r="B390" s="26" t="s">
        <v>274</v>
      </c>
      <c r="C390" s="31"/>
      <c r="D390" s="31"/>
      <c r="E390" s="31"/>
      <c r="F390" s="31"/>
      <c r="G390" s="31"/>
      <c r="H390" s="31"/>
      <c r="I390" s="16">
        <v>5739864</v>
      </c>
      <c r="J390" s="11"/>
      <c r="K390" s="16">
        <v>6993892</v>
      </c>
    </row>
    <row r="391" spans="1:11" s="39" customFormat="1" ht="15.75" customHeight="1" hidden="1">
      <c r="A391" s="27"/>
      <c r="B391" s="26" t="s">
        <v>275</v>
      </c>
      <c r="C391" s="31"/>
      <c r="D391" s="31"/>
      <c r="E391" s="31"/>
      <c r="F391" s="31"/>
      <c r="G391" s="31"/>
      <c r="H391" s="31"/>
      <c r="I391" s="11"/>
      <c r="J391" s="11"/>
      <c r="K391" s="11"/>
    </row>
    <row r="392" spans="1:11" s="39" customFormat="1" ht="15.75" customHeight="1" hidden="1">
      <c r="A392" s="27"/>
      <c r="B392" s="26" t="s">
        <v>276</v>
      </c>
      <c r="C392" s="31"/>
      <c r="D392" s="31"/>
      <c r="E392" s="31"/>
      <c r="F392" s="31"/>
      <c r="G392" s="31"/>
      <c r="H392" s="31"/>
      <c r="I392" s="11"/>
      <c r="J392" s="11"/>
      <c r="K392" s="11"/>
    </row>
    <row r="393" spans="1:11" s="39" customFormat="1" ht="15.75" customHeight="1" hidden="1">
      <c r="A393" s="27"/>
      <c r="B393" s="26" t="s">
        <v>277</v>
      </c>
      <c r="C393" s="31"/>
      <c r="D393" s="31"/>
      <c r="E393" s="31"/>
      <c r="F393" s="31"/>
      <c r="G393" s="31"/>
      <c r="H393" s="31"/>
      <c r="I393" s="11"/>
      <c r="J393" s="11"/>
      <c r="K393" s="11"/>
    </row>
    <row r="394" spans="1:11" ht="15.75" customHeight="1" hidden="1">
      <c r="A394" s="25"/>
      <c r="B394" s="26" t="s">
        <v>278</v>
      </c>
      <c r="C394" s="67"/>
      <c r="D394" s="67"/>
      <c r="E394" s="67"/>
      <c r="F394" s="67"/>
      <c r="G394" s="67"/>
      <c r="H394" s="67"/>
      <c r="I394" s="16"/>
      <c r="J394" s="16"/>
      <c r="K394" s="16"/>
    </row>
    <row r="395" spans="1:11" ht="21" customHeight="1" thickBot="1">
      <c r="A395" s="34"/>
      <c r="B395" s="31"/>
      <c r="C395" s="31" t="s">
        <v>124</v>
      </c>
      <c r="D395" s="32"/>
      <c r="E395" s="32"/>
      <c r="F395" s="32"/>
      <c r="G395" s="310">
        <f>(I389+I390)-I395</f>
        <v>-169331640</v>
      </c>
      <c r="H395" s="32"/>
      <c r="I395" s="52">
        <f>SUM(I386:I390)</f>
        <v>1209732352</v>
      </c>
      <c r="J395" s="11"/>
      <c r="K395" s="52">
        <f>SUM(K386:K390)</f>
        <v>2156288573</v>
      </c>
    </row>
    <row r="396" spans="1:11" ht="22.5" customHeight="1" thickTop="1">
      <c r="A396" s="98" t="s">
        <v>99</v>
      </c>
      <c r="B396" s="31" t="s">
        <v>279</v>
      </c>
      <c r="C396" s="26"/>
      <c r="D396" s="26"/>
      <c r="E396" s="26"/>
      <c r="F396" s="26"/>
      <c r="G396" s="26"/>
      <c r="H396" s="26"/>
      <c r="I396" s="48" t="str">
        <f>I385</f>
        <v>31/12/2012</v>
      </c>
      <c r="J396" s="49"/>
      <c r="K396" s="48" t="s">
        <v>632</v>
      </c>
    </row>
    <row r="397" spans="1:11" ht="15" customHeight="1" hidden="1">
      <c r="A397" s="25"/>
      <c r="B397" s="67" t="s">
        <v>280</v>
      </c>
      <c r="C397" s="67"/>
      <c r="D397" s="67"/>
      <c r="E397" s="67"/>
      <c r="F397" s="67"/>
      <c r="G397" s="67"/>
      <c r="H397" s="67"/>
      <c r="I397" s="16"/>
      <c r="J397" s="16"/>
      <c r="K397" s="16"/>
    </row>
    <row r="398" spans="1:11" ht="15" customHeight="1" hidden="1">
      <c r="A398" s="25"/>
      <c r="B398" s="67" t="s">
        <v>281</v>
      </c>
      <c r="C398" s="67"/>
      <c r="D398" s="67"/>
      <c r="E398" s="67"/>
      <c r="F398" s="67"/>
      <c r="G398" s="67"/>
      <c r="H398" s="67"/>
      <c r="I398" s="16"/>
      <c r="J398" s="16"/>
      <c r="K398" s="16"/>
    </row>
    <row r="399" spans="1:11" ht="2.25" customHeight="1">
      <c r="A399" s="25"/>
      <c r="B399" s="67"/>
      <c r="C399" s="67"/>
      <c r="D399" s="67"/>
      <c r="E399" s="67"/>
      <c r="F399" s="67"/>
      <c r="G399" s="67"/>
      <c r="H399" s="67"/>
      <c r="I399" s="16"/>
      <c r="J399" s="16"/>
      <c r="K399" s="16"/>
    </row>
    <row r="400" spans="1:11" ht="15" customHeight="1" hidden="1">
      <c r="A400" s="25"/>
      <c r="B400" s="67" t="s">
        <v>282</v>
      </c>
      <c r="C400" s="67"/>
      <c r="D400" s="67"/>
      <c r="E400" s="67"/>
      <c r="F400" s="67"/>
      <c r="G400" s="67"/>
      <c r="H400" s="67"/>
      <c r="I400" s="16"/>
      <c r="J400" s="16"/>
      <c r="K400" s="16"/>
    </row>
    <row r="401" spans="1:11" ht="15" customHeight="1" hidden="1">
      <c r="A401" s="25"/>
      <c r="B401" s="67" t="s">
        <v>283</v>
      </c>
      <c r="C401" s="67"/>
      <c r="D401" s="67"/>
      <c r="E401" s="67"/>
      <c r="F401" s="67"/>
      <c r="G401" s="67"/>
      <c r="H401" s="67"/>
      <c r="I401" s="16"/>
      <c r="J401" s="16"/>
      <c r="K401" s="16"/>
    </row>
    <row r="402" spans="1:11" ht="15" customHeight="1" hidden="1">
      <c r="A402" s="25"/>
      <c r="B402" s="67" t="s">
        <v>284</v>
      </c>
      <c r="C402" s="67"/>
      <c r="D402" s="67"/>
      <c r="E402" s="67"/>
      <c r="F402" s="67"/>
      <c r="G402" s="67"/>
      <c r="H402" s="67"/>
      <c r="I402" s="16"/>
      <c r="J402" s="16"/>
      <c r="K402" s="16"/>
    </row>
    <row r="403" spans="1:11" ht="15" customHeight="1">
      <c r="A403" s="25"/>
      <c r="B403" s="67" t="s">
        <v>285</v>
      </c>
      <c r="C403" s="67"/>
      <c r="D403" s="67"/>
      <c r="E403" s="67"/>
      <c r="F403" s="67"/>
      <c r="G403" s="67"/>
      <c r="H403" s="67"/>
      <c r="I403" s="16"/>
      <c r="J403" s="16"/>
      <c r="K403" s="16">
        <v>466189102</v>
      </c>
    </row>
    <row r="404" spans="1:11" ht="21" customHeight="1" thickBot="1">
      <c r="A404" s="34"/>
      <c r="B404" s="31"/>
      <c r="C404" s="31" t="s">
        <v>124</v>
      </c>
      <c r="D404" s="32"/>
      <c r="E404" s="32"/>
      <c r="F404" s="32"/>
      <c r="G404" s="32"/>
      <c r="H404" s="32"/>
      <c r="I404" s="52">
        <f>I403</f>
        <v>0</v>
      </c>
      <c r="J404" s="11"/>
      <c r="K404" s="52">
        <f>K403</f>
        <v>466189102</v>
      </c>
    </row>
    <row r="405" spans="1:11" ht="19.5" customHeight="1" thickTop="1">
      <c r="A405" s="98" t="s">
        <v>110</v>
      </c>
      <c r="B405" s="31" t="s">
        <v>286</v>
      </c>
      <c r="C405" s="26"/>
      <c r="D405" s="26"/>
      <c r="E405" s="26"/>
      <c r="F405" s="26"/>
      <c r="G405" s="26"/>
      <c r="H405" s="26"/>
      <c r="I405" s="48" t="str">
        <f>I396</f>
        <v>31/12/2012</v>
      </c>
      <c r="J405" s="49"/>
      <c r="K405" s="48" t="s">
        <v>632</v>
      </c>
    </row>
    <row r="406" spans="1:11" ht="15.75" customHeight="1" hidden="1">
      <c r="A406" s="152"/>
      <c r="B406" s="67" t="s">
        <v>287</v>
      </c>
      <c r="C406" s="67"/>
      <c r="D406" s="67"/>
      <c r="E406" s="67"/>
      <c r="F406" s="67"/>
      <c r="G406" s="67"/>
      <c r="H406" s="67"/>
      <c r="I406" s="16">
        <v>0</v>
      </c>
      <c r="J406" s="16"/>
      <c r="K406" s="16">
        <v>0</v>
      </c>
    </row>
    <row r="407" spans="1:11" ht="15.75" customHeight="1" hidden="1">
      <c r="A407" s="152"/>
      <c r="B407" s="67" t="s">
        <v>288</v>
      </c>
      <c r="C407" s="67"/>
      <c r="D407" s="67"/>
      <c r="E407" s="67"/>
      <c r="F407" s="67"/>
      <c r="G407" s="67"/>
      <c r="H407" s="67"/>
      <c r="I407" s="16">
        <v>0</v>
      </c>
      <c r="J407" s="16"/>
      <c r="K407" s="16">
        <v>0</v>
      </c>
    </row>
    <row r="408" spans="1:11" ht="15.75" customHeight="1" hidden="1">
      <c r="A408" s="152"/>
      <c r="B408" s="67" t="s">
        <v>289</v>
      </c>
      <c r="C408" s="67"/>
      <c r="D408" s="67"/>
      <c r="E408" s="67"/>
      <c r="F408" s="67"/>
      <c r="G408" s="67"/>
      <c r="H408" s="67"/>
      <c r="I408" s="16">
        <v>0</v>
      </c>
      <c r="J408" s="16"/>
      <c r="K408" s="16">
        <v>0</v>
      </c>
    </row>
    <row r="409" spans="1:11" ht="15.75" customHeight="1" hidden="1">
      <c r="A409" s="152"/>
      <c r="B409" s="67" t="s">
        <v>290</v>
      </c>
      <c r="C409" s="67"/>
      <c r="D409" s="67"/>
      <c r="E409" s="67"/>
      <c r="F409" s="67"/>
      <c r="G409" s="67"/>
      <c r="H409" s="67"/>
      <c r="I409" s="16">
        <v>0</v>
      </c>
      <c r="J409" s="16"/>
      <c r="K409" s="16">
        <v>0</v>
      </c>
    </row>
    <row r="410" spans="1:11" ht="15.75" customHeight="1" hidden="1">
      <c r="A410" s="152"/>
      <c r="B410" s="67" t="s">
        <v>291</v>
      </c>
      <c r="C410" s="67"/>
      <c r="D410" s="67"/>
      <c r="E410" s="67"/>
      <c r="F410" s="67"/>
      <c r="G410" s="67"/>
      <c r="H410" s="67"/>
      <c r="I410" s="16">
        <v>0</v>
      </c>
      <c r="J410" s="16"/>
      <c r="K410" s="16">
        <v>0</v>
      </c>
    </row>
    <row r="411" spans="1:11" ht="15.75" customHeight="1" hidden="1">
      <c r="A411" s="152"/>
      <c r="B411" s="67" t="s">
        <v>292</v>
      </c>
      <c r="C411" s="67"/>
      <c r="D411" s="67"/>
      <c r="E411" s="67"/>
      <c r="F411" s="67"/>
      <c r="G411" s="67"/>
      <c r="H411" s="67"/>
      <c r="I411" s="16">
        <v>0</v>
      </c>
      <c r="J411" s="16"/>
      <c r="K411" s="16">
        <v>0</v>
      </c>
    </row>
    <row r="412" spans="1:11" ht="15.75" customHeight="1" hidden="1">
      <c r="A412" s="152"/>
      <c r="B412" s="67" t="s">
        <v>293</v>
      </c>
      <c r="C412" s="67"/>
      <c r="D412" s="67"/>
      <c r="E412" s="67"/>
      <c r="F412" s="67"/>
      <c r="G412" s="67"/>
      <c r="H412" s="67"/>
      <c r="I412" s="16">
        <v>0</v>
      </c>
      <c r="J412" s="16"/>
      <c r="K412" s="16">
        <v>0</v>
      </c>
    </row>
    <row r="413" spans="1:11" ht="15.75" customHeight="1">
      <c r="A413" s="152"/>
      <c r="B413" s="67" t="s">
        <v>294</v>
      </c>
      <c r="C413" s="67"/>
      <c r="D413" s="67"/>
      <c r="E413" s="67"/>
      <c r="F413" s="67"/>
      <c r="G413" s="67"/>
      <c r="H413" s="67"/>
      <c r="I413" s="16">
        <v>7398347502</v>
      </c>
      <c r="J413" s="16"/>
      <c r="K413" s="16">
        <v>2329139449</v>
      </c>
    </row>
    <row r="414" spans="1:11" ht="18.75" customHeight="1" thickBot="1">
      <c r="A414" s="34"/>
      <c r="B414" s="31"/>
      <c r="C414" s="31" t="s">
        <v>124</v>
      </c>
      <c r="D414" s="32"/>
      <c r="E414" s="32"/>
      <c r="F414" s="32"/>
      <c r="G414" s="32"/>
      <c r="H414" s="32"/>
      <c r="I414" s="52">
        <f>I413</f>
        <v>7398347502</v>
      </c>
      <c r="J414" s="11"/>
      <c r="K414" s="52">
        <f>K413</f>
        <v>2329139449</v>
      </c>
    </row>
    <row r="415" spans="1:11" ht="25.5" customHeight="1" hidden="1">
      <c r="A415" s="98" t="s">
        <v>295</v>
      </c>
      <c r="B415" s="31" t="s">
        <v>296</v>
      </c>
      <c r="C415" s="26"/>
      <c r="D415" s="26"/>
      <c r="E415" s="26"/>
      <c r="F415" s="26"/>
      <c r="G415" s="26"/>
      <c r="H415" s="26"/>
      <c r="I415" s="69" t="s">
        <v>163</v>
      </c>
      <c r="J415" s="49"/>
      <c r="K415" s="69" t="s">
        <v>164</v>
      </c>
    </row>
    <row r="416" spans="1:11" ht="15.75" customHeight="1" hidden="1">
      <c r="A416" s="25"/>
      <c r="B416" s="26" t="s">
        <v>297</v>
      </c>
      <c r="C416" s="26"/>
      <c r="D416" s="28"/>
      <c r="E416" s="28"/>
      <c r="F416" s="28"/>
      <c r="G416" s="28"/>
      <c r="H416" s="26"/>
      <c r="I416" s="16"/>
      <c r="J416" s="16"/>
      <c r="K416" s="16"/>
    </row>
    <row r="417" spans="1:11" ht="15.75" customHeight="1" hidden="1">
      <c r="A417" s="25"/>
      <c r="B417" s="26" t="s">
        <v>298</v>
      </c>
      <c r="C417" s="26"/>
      <c r="D417" s="28"/>
      <c r="E417" s="28"/>
      <c r="F417" s="28"/>
      <c r="G417" s="28"/>
      <c r="H417" s="26"/>
      <c r="I417" s="16"/>
      <c r="J417" s="16"/>
      <c r="K417" s="16"/>
    </row>
    <row r="418" spans="1:11" ht="15.75" customHeight="1" hidden="1">
      <c r="A418" s="27"/>
      <c r="B418" s="26" t="s">
        <v>299</v>
      </c>
      <c r="C418" s="28"/>
      <c r="D418" s="28"/>
      <c r="E418" s="28"/>
      <c r="F418" s="28"/>
      <c r="G418" s="28"/>
      <c r="H418" s="26"/>
      <c r="I418" s="47"/>
      <c r="J418" s="47"/>
      <c r="K418" s="47"/>
    </row>
    <row r="419" spans="1:11" ht="21" customHeight="1" hidden="1">
      <c r="A419" s="34"/>
      <c r="B419" s="31"/>
      <c r="C419" s="31" t="s">
        <v>124</v>
      </c>
      <c r="D419" s="32"/>
      <c r="E419" s="32"/>
      <c r="F419" s="32"/>
      <c r="G419" s="32"/>
      <c r="H419" s="32"/>
      <c r="I419" s="52">
        <v>0</v>
      </c>
      <c r="J419" s="11"/>
      <c r="K419" s="52">
        <v>0</v>
      </c>
    </row>
    <row r="420" spans="1:11" ht="18.75" customHeight="1" hidden="1">
      <c r="A420" s="98" t="s">
        <v>300</v>
      </c>
      <c r="B420" s="31" t="s">
        <v>301</v>
      </c>
      <c r="C420" s="26"/>
      <c r="D420" s="26"/>
      <c r="E420" s="26"/>
      <c r="F420" s="26"/>
      <c r="G420" s="26"/>
      <c r="H420" s="26"/>
      <c r="I420" s="69" t="s">
        <v>163</v>
      </c>
      <c r="J420" s="49"/>
      <c r="K420" s="69" t="s">
        <v>164</v>
      </c>
    </row>
    <row r="421" spans="1:11" ht="15.75" customHeight="1" hidden="1">
      <c r="A421" s="34"/>
      <c r="B421" s="31" t="s">
        <v>302</v>
      </c>
      <c r="C421" s="31"/>
      <c r="D421" s="32"/>
      <c r="E421" s="32"/>
      <c r="F421" s="32"/>
      <c r="G421" s="32"/>
      <c r="H421" s="32"/>
      <c r="I421" s="11">
        <v>0</v>
      </c>
      <c r="J421" s="11"/>
      <c r="K421" s="11">
        <v>0</v>
      </c>
    </row>
    <row r="422" spans="1:11" ht="15.75" customHeight="1" hidden="1">
      <c r="A422" s="34"/>
      <c r="B422" s="31"/>
      <c r="C422" s="67" t="s">
        <v>303</v>
      </c>
      <c r="D422" s="32"/>
      <c r="E422" s="32"/>
      <c r="F422" s="32"/>
      <c r="G422" s="32"/>
      <c r="H422" s="32"/>
      <c r="I422" s="16">
        <v>0</v>
      </c>
      <c r="J422" s="11"/>
      <c r="K422" s="16">
        <v>0</v>
      </c>
    </row>
    <row r="423" spans="1:11" s="58" customFormat="1" ht="15.75" customHeight="1" hidden="1">
      <c r="A423" s="34"/>
      <c r="B423" s="141"/>
      <c r="C423" s="153" t="s">
        <v>304</v>
      </c>
      <c r="D423" s="32"/>
      <c r="E423" s="32"/>
      <c r="F423" s="32"/>
      <c r="G423" s="32"/>
      <c r="H423" s="32"/>
      <c r="I423" s="38"/>
      <c r="J423" s="38"/>
      <c r="K423" s="38"/>
    </row>
    <row r="424" spans="1:11" s="58" customFormat="1" ht="15.75" customHeight="1" hidden="1">
      <c r="A424" s="34"/>
      <c r="B424" s="141"/>
      <c r="C424" s="153" t="s">
        <v>305</v>
      </c>
      <c r="D424" s="32"/>
      <c r="E424" s="32"/>
      <c r="F424" s="32"/>
      <c r="G424" s="32"/>
      <c r="H424" s="32"/>
      <c r="I424" s="38"/>
      <c r="J424" s="38"/>
      <c r="K424" s="38"/>
    </row>
    <row r="425" spans="1:11" ht="15.75" customHeight="1" hidden="1">
      <c r="A425" s="34"/>
      <c r="B425" s="31"/>
      <c r="C425" s="67" t="s">
        <v>306</v>
      </c>
      <c r="D425" s="32"/>
      <c r="E425" s="32"/>
      <c r="F425" s="32"/>
      <c r="G425" s="32"/>
      <c r="H425" s="32"/>
      <c r="I425" s="11"/>
      <c r="J425" s="11"/>
      <c r="K425" s="11"/>
    </row>
    <row r="426" spans="1:11" ht="15.75" customHeight="1" hidden="1">
      <c r="A426" s="34"/>
      <c r="B426" s="31"/>
      <c r="C426" s="67" t="s">
        <v>307</v>
      </c>
      <c r="D426" s="32"/>
      <c r="E426" s="32"/>
      <c r="F426" s="32"/>
      <c r="G426" s="32"/>
      <c r="H426" s="32"/>
      <c r="I426" s="11"/>
      <c r="J426" s="11"/>
      <c r="K426" s="11"/>
    </row>
    <row r="427" spans="1:11" ht="15.75" customHeight="1" hidden="1">
      <c r="A427" s="34"/>
      <c r="B427" s="31" t="s">
        <v>308</v>
      </c>
      <c r="C427" s="31"/>
      <c r="D427" s="32"/>
      <c r="E427" s="32"/>
      <c r="F427" s="32"/>
      <c r="G427" s="32"/>
      <c r="H427" s="32"/>
      <c r="I427" s="11">
        <v>0</v>
      </c>
      <c r="J427" s="11"/>
      <c r="K427" s="11">
        <v>0</v>
      </c>
    </row>
    <row r="428" spans="1:11" ht="15.75" customHeight="1" hidden="1">
      <c r="A428" s="34"/>
      <c r="B428" s="31"/>
      <c r="C428" s="67" t="s">
        <v>309</v>
      </c>
      <c r="D428" s="32"/>
      <c r="E428" s="32"/>
      <c r="F428" s="32"/>
      <c r="G428" s="32"/>
      <c r="H428" s="32"/>
      <c r="I428" s="11"/>
      <c r="J428" s="11"/>
      <c r="K428" s="16"/>
    </row>
    <row r="429" spans="1:11" ht="15.75" customHeight="1" hidden="1">
      <c r="A429" s="34"/>
      <c r="B429" s="31"/>
      <c r="C429" s="67" t="s">
        <v>310</v>
      </c>
      <c r="D429" s="32"/>
      <c r="E429" s="32"/>
      <c r="F429" s="32"/>
      <c r="G429" s="32"/>
      <c r="H429" s="32"/>
      <c r="I429" s="11"/>
      <c r="J429" s="11"/>
      <c r="K429" s="16"/>
    </row>
    <row r="430" spans="1:11" ht="21" customHeight="1" hidden="1">
      <c r="A430" s="34"/>
      <c r="B430" s="31"/>
      <c r="C430" s="31" t="s">
        <v>124</v>
      </c>
      <c r="D430" s="32"/>
      <c r="E430" s="32"/>
      <c r="F430" s="32"/>
      <c r="G430" s="32"/>
      <c r="H430" s="32"/>
      <c r="I430" s="52">
        <v>0</v>
      </c>
      <c r="J430" s="11"/>
      <c r="K430" s="52">
        <v>0</v>
      </c>
    </row>
    <row r="431" spans="1:11" ht="30" customHeight="1" hidden="1">
      <c r="A431" s="152"/>
      <c r="B431" s="31" t="s">
        <v>311</v>
      </c>
      <c r="C431" s="154"/>
      <c r="D431" s="154"/>
      <c r="E431" s="154"/>
      <c r="F431" s="154"/>
      <c r="G431" s="154"/>
      <c r="H431" s="81"/>
      <c r="I431" s="79"/>
      <c r="J431" s="79"/>
      <c r="K431" s="79"/>
    </row>
    <row r="432" spans="1:11" ht="15.75" customHeight="1" hidden="1">
      <c r="A432" s="152"/>
      <c r="B432" s="135" t="s">
        <v>312</v>
      </c>
      <c r="C432" s="155"/>
      <c r="D432" s="156"/>
      <c r="E432" s="156"/>
      <c r="F432" s="156"/>
      <c r="G432" s="156"/>
      <c r="H432" s="156"/>
      <c r="I432" s="156"/>
      <c r="J432" s="156"/>
      <c r="K432" s="156"/>
    </row>
    <row r="433" spans="1:11" ht="15.75" customHeight="1" hidden="1">
      <c r="A433" s="152"/>
      <c r="B433" s="156"/>
      <c r="C433" s="157" t="s">
        <v>313</v>
      </c>
      <c r="D433" s="157"/>
      <c r="E433" s="158" t="s">
        <v>314</v>
      </c>
      <c r="F433" s="159"/>
      <c r="G433" s="158" t="s">
        <v>315</v>
      </c>
      <c r="H433" s="160"/>
      <c r="I433" s="158" t="s">
        <v>316</v>
      </c>
      <c r="J433" s="160"/>
      <c r="K433" s="158" t="s">
        <v>317</v>
      </c>
    </row>
    <row r="434" spans="1:11" ht="15.75" customHeight="1" hidden="1">
      <c r="A434" s="152"/>
      <c r="B434" s="156"/>
      <c r="C434" s="156"/>
      <c r="D434" s="156"/>
      <c r="E434" s="156"/>
      <c r="F434" s="156"/>
      <c r="G434" s="156"/>
      <c r="H434" s="156"/>
      <c r="I434" s="156"/>
      <c r="J434" s="156"/>
      <c r="K434" s="156"/>
    </row>
    <row r="435" spans="1:11" ht="15.75" customHeight="1" hidden="1">
      <c r="A435" s="152"/>
      <c r="B435" s="156"/>
      <c r="C435" s="156"/>
      <c r="D435" s="161"/>
      <c r="E435" s="161"/>
      <c r="F435" s="161"/>
      <c r="G435" s="161"/>
      <c r="H435" s="161"/>
      <c r="I435" s="161"/>
      <c r="J435" s="161"/>
      <c r="K435" s="161"/>
    </row>
    <row r="436" spans="1:11" ht="30" customHeight="1" hidden="1">
      <c r="A436" s="152"/>
      <c r="B436" s="31" t="s">
        <v>318</v>
      </c>
      <c r="C436" s="154"/>
      <c r="D436" s="154"/>
      <c r="E436" s="154"/>
      <c r="F436" s="154"/>
      <c r="G436" s="154"/>
      <c r="H436" s="81"/>
      <c r="I436" s="79"/>
      <c r="J436" s="79"/>
      <c r="K436" s="79"/>
    </row>
    <row r="437" spans="1:11" ht="15.75" customHeight="1" hidden="1">
      <c r="A437" s="152"/>
      <c r="B437" s="135" t="s">
        <v>312</v>
      </c>
      <c r="C437" s="155"/>
      <c r="D437" s="156"/>
      <c r="E437" s="156"/>
      <c r="F437" s="156"/>
      <c r="G437" s="156"/>
      <c r="H437" s="156"/>
      <c r="I437" s="156"/>
      <c r="J437" s="156"/>
      <c r="K437" s="156"/>
    </row>
    <row r="438" spans="1:11" ht="15.75" customHeight="1" hidden="1">
      <c r="A438" s="152"/>
      <c r="B438" s="156"/>
      <c r="C438" s="157" t="s">
        <v>313</v>
      </c>
      <c r="D438" s="157"/>
      <c r="E438" s="158" t="s">
        <v>319</v>
      </c>
      <c r="F438" s="159"/>
      <c r="G438" s="158" t="s">
        <v>315</v>
      </c>
      <c r="H438" s="160"/>
      <c r="I438" s="158" t="s">
        <v>316</v>
      </c>
      <c r="J438" s="160"/>
      <c r="K438" s="158" t="s">
        <v>320</v>
      </c>
    </row>
    <row r="439" spans="1:11" ht="15.75" customHeight="1" hidden="1">
      <c r="A439" s="152"/>
      <c r="B439" s="156"/>
      <c r="C439" s="156"/>
      <c r="D439" s="156"/>
      <c r="E439" s="156"/>
      <c r="F439" s="156"/>
      <c r="G439" s="156"/>
      <c r="H439" s="156"/>
      <c r="I439" s="156"/>
      <c r="J439" s="156"/>
      <c r="K439" s="156"/>
    </row>
    <row r="440" spans="1:11" ht="15.75" customHeight="1" hidden="1">
      <c r="A440" s="152"/>
      <c r="B440" s="156"/>
      <c r="C440" s="156"/>
      <c r="D440" s="161"/>
      <c r="E440" s="161"/>
      <c r="F440" s="161"/>
      <c r="G440" s="161"/>
      <c r="H440" s="161"/>
      <c r="I440" s="161"/>
      <c r="J440" s="161"/>
      <c r="K440" s="161"/>
    </row>
    <row r="441" spans="1:11" ht="42.75" customHeight="1" hidden="1">
      <c r="A441" s="152"/>
      <c r="B441" s="532" t="s">
        <v>613</v>
      </c>
      <c r="C441" s="532"/>
      <c r="D441" s="532"/>
      <c r="E441" s="532"/>
      <c r="F441" s="532"/>
      <c r="G441" s="532"/>
      <c r="H441" s="532"/>
      <c r="I441" s="532"/>
      <c r="J441" s="532"/>
      <c r="K441" s="532"/>
    </row>
    <row r="442" spans="1:11" ht="19.5" customHeight="1" hidden="1">
      <c r="A442" s="25"/>
      <c r="B442" s="28" t="s">
        <v>321</v>
      </c>
      <c r="C442" s="162"/>
      <c r="D442" s="163"/>
      <c r="E442" s="533" t="s">
        <v>322</v>
      </c>
      <c r="F442" s="533"/>
      <c r="G442" s="533"/>
      <c r="H442" s="100"/>
      <c r="I442" s="530" t="s">
        <v>323</v>
      </c>
      <c r="J442" s="530"/>
      <c r="K442" s="530"/>
    </row>
    <row r="443" spans="1:11" ht="19.5" customHeight="1" hidden="1">
      <c r="A443" s="25"/>
      <c r="B443" s="28"/>
      <c r="C443" s="162"/>
      <c r="D443" s="162"/>
      <c r="E443" s="164" t="s">
        <v>324</v>
      </c>
      <c r="F443" s="162"/>
      <c r="G443" s="164" t="s">
        <v>325</v>
      </c>
      <c r="H443" s="162"/>
      <c r="I443" s="164" t="s">
        <v>324</v>
      </c>
      <c r="J443" s="11"/>
      <c r="K443" s="165" t="s">
        <v>325</v>
      </c>
    </row>
    <row r="444" spans="1:11" ht="19.5" customHeight="1" hidden="1">
      <c r="A444" s="25"/>
      <c r="B444" s="26" t="s">
        <v>326</v>
      </c>
      <c r="C444" s="91"/>
      <c r="D444" s="91"/>
      <c r="E444" s="91"/>
      <c r="F444" s="91"/>
      <c r="G444" s="16"/>
      <c r="H444" s="91"/>
      <c r="I444" s="16"/>
      <c r="J444" s="16"/>
      <c r="K444" s="16"/>
    </row>
    <row r="445" spans="1:11" ht="19.5" customHeight="1" hidden="1">
      <c r="A445" s="25"/>
      <c r="B445" s="26" t="s">
        <v>327</v>
      </c>
      <c r="C445" s="91"/>
      <c r="D445" s="91"/>
      <c r="E445" s="91"/>
      <c r="F445" s="91"/>
      <c r="G445" s="16"/>
      <c r="H445" s="91"/>
      <c r="I445" s="16"/>
      <c r="J445" s="16"/>
      <c r="K445" s="16"/>
    </row>
    <row r="446" spans="1:11" ht="19.5" customHeight="1" hidden="1">
      <c r="A446" s="25"/>
      <c r="B446" s="26" t="s">
        <v>328</v>
      </c>
      <c r="C446" s="91"/>
      <c r="D446" s="91"/>
      <c r="E446" s="50"/>
      <c r="F446" s="50"/>
      <c r="G446" s="91"/>
      <c r="H446" s="91"/>
      <c r="I446" s="16"/>
      <c r="J446" s="16"/>
      <c r="K446" s="16"/>
    </row>
    <row r="447" spans="1:11" ht="19.5" customHeight="1" hidden="1">
      <c r="A447" s="27"/>
      <c r="B447" s="100"/>
      <c r="C447" s="100" t="s">
        <v>124</v>
      </c>
      <c r="D447" s="55"/>
      <c r="E447" s="166">
        <v>0</v>
      </c>
      <c r="F447" s="166"/>
      <c r="G447" s="166">
        <v>0</v>
      </c>
      <c r="H447" s="55"/>
      <c r="I447" s="166">
        <v>0</v>
      </c>
      <c r="J447" s="167"/>
      <c r="K447" s="166">
        <v>0</v>
      </c>
    </row>
    <row r="448" spans="1:11" ht="22.5" customHeight="1" hidden="1">
      <c r="A448" s="98" t="s">
        <v>329</v>
      </c>
      <c r="B448" s="31" t="s">
        <v>330</v>
      </c>
      <c r="C448" s="26"/>
      <c r="D448" s="26"/>
      <c r="E448" s="26"/>
      <c r="F448" s="26"/>
      <c r="G448" s="26"/>
      <c r="H448" s="26"/>
      <c r="I448" s="69" t="s">
        <v>163</v>
      </c>
      <c r="J448" s="49"/>
      <c r="K448" s="69" t="s">
        <v>164</v>
      </c>
    </row>
    <row r="449" spans="1:11" ht="15.75" customHeight="1" hidden="1">
      <c r="A449" s="25"/>
      <c r="B449" s="28" t="s">
        <v>331</v>
      </c>
      <c r="C449" s="91"/>
      <c r="D449" s="91"/>
      <c r="E449" s="91"/>
      <c r="F449" s="91"/>
      <c r="G449" s="91"/>
      <c r="H449" s="91"/>
      <c r="I449" s="11">
        <v>0</v>
      </c>
      <c r="J449" s="11"/>
      <c r="K449" s="11">
        <v>0</v>
      </c>
    </row>
    <row r="450" spans="1:11" ht="15.75" customHeight="1" hidden="1">
      <c r="A450" s="25"/>
      <c r="B450" s="50"/>
      <c r="C450" s="168" t="s">
        <v>332</v>
      </c>
      <c r="D450" s="91"/>
      <c r="E450" s="91"/>
      <c r="F450" s="91"/>
      <c r="G450" s="91"/>
      <c r="H450" s="91"/>
      <c r="I450" s="16"/>
      <c r="J450" s="16"/>
      <c r="K450" s="16"/>
    </row>
    <row r="451" spans="1:11" ht="15.75" customHeight="1" hidden="1">
      <c r="A451" s="25"/>
      <c r="B451" s="50"/>
      <c r="C451" s="26" t="s">
        <v>333</v>
      </c>
      <c r="D451" s="91"/>
      <c r="E451" s="91"/>
      <c r="F451" s="91"/>
      <c r="G451" s="91"/>
      <c r="H451" s="91"/>
      <c r="I451" s="16"/>
      <c r="J451" s="16"/>
      <c r="K451" s="16"/>
    </row>
    <row r="452" spans="1:11" ht="15.75" customHeight="1" hidden="1">
      <c r="A452" s="25"/>
      <c r="B452" s="26"/>
      <c r="C452" s="168" t="s">
        <v>332</v>
      </c>
      <c r="D452" s="91"/>
      <c r="E452" s="91"/>
      <c r="F452" s="91"/>
      <c r="G452" s="91"/>
      <c r="H452" s="91"/>
      <c r="I452" s="16"/>
      <c r="J452" s="16"/>
      <c r="K452" s="16"/>
    </row>
    <row r="453" spans="1:11" ht="15.75" customHeight="1" hidden="1">
      <c r="A453" s="25"/>
      <c r="B453" s="26"/>
      <c r="C453" s="26" t="s">
        <v>334</v>
      </c>
      <c r="D453" s="91"/>
      <c r="E453" s="91"/>
      <c r="F453" s="91"/>
      <c r="G453" s="91"/>
      <c r="H453" s="91"/>
      <c r="I453" s="16"/>
      <c r="J453" s="16"/>
      <c r="K453" s="16"/>
    </row>
    <row r="454" spans="1:11" ht="15.75" customHeight="1" hidden="1">
      <c r="A454" s="25"/>
      <c r="B454" s="26"/>
      <c r="C454" s="168" t="s">
        <v>332</v>
      </c>
      <c r="D454" s="91"/>
      <c r="E454" s="91"/>
      <c r="F454" s="91"/>
      <c r="G454" s="91"/>
      <c r="H454" s="91"/>
      <c r="I454" s="16"/>
      <c r="J454" s="16"/>
      <c r="K454" s="16"/>
    </row>
    <row r="455" spans="1:11" ht="15.75" customHeight="1" hidden="1">
      <c r="A455" s="25"/>
      <c r="B455" s="26"/>
      <c r="C455" s="26" t="s">
        <v>335</v>
      </c>
      <c r="D455" s="91"/>
      <c r="E455" s="91"/>
      <c r="F455" s="91"/>
      <c r="G455" s="91"/>
      <c r="H455" s="91"/>
      <c r="I455" s="16"/>
      <c r="J455" s="16"/>
      <c r="K455" s="16"/>
    </row>
    <row r="456" spans="1:11" ht="15.75" customHeight="1" hidden="1">
      <c r="A456" s="25"/>
      <c r="B456" s="26"/>
      <c r="C456" s="168" t="s">
        <v>336</v>
      </c>
      <c r="D456" s="91"/>
      <c r="E456" s="91"/>
      <c r="F456" s="91"/>
      <c r="G456" s="91"/>
      <c r="H456" s="91"/>
      <c r="I456" s="16"/>
      <c r="J456" s="16"/>
      <c r="K456" s="16"/>
    </row>
    <row r="457" spans="1:11" ht="15.75" customHeight="1" hidden="1">
      <c r="A457" s="25"/>
      <c r="B457" s="26"/>
      <c r="C457" s="106" t="s">
        <v>337</v>
      </c>
      <c r="D457" s="91"/>
      <c r="E457" s="91"/>
      <c r="F457" s="91"/>
      <c r="G457" s="91"/>
      <c r="H457" s="91"/>
      <c r="I457" s="16"/>
      <c r="J457" s="16"/>
      <c r="K457" s="16"/>
    </row>
    <row r="458" spans="1:11" ht="15.75" customHeight="1" hidden="1">
      <c r="A458" s="25"/>
      <c r="B458" s="28" t="s">
        <v>338</v>
      </c>
      <c r="C458" s="91"/>
      <c r="D458" s="91"/>
      <c r="E458" s="91"/>
      <c r="F458" s="91"/>
      <c r="G458" s="91"/>
      <c r="H458" s="91"/>
      <c r="I458" s="11">
        <v>0</v>
      </c>
      <c r="J458" s="11"/>
      <c r="K458" s="11">
        <v>0</v>
      </c>
    </row>
    <row r="459" spans="1:11" ht="15.75" customHeight="1" hidden="1">
      <c r="A459" s="25"/>
      <c r="B459" s="50"/>
      <c r="C459" s="168" t="s">
        <v>339</v>
      </c>
      <c r="D459" s="91"/>
      <c r="E459" s="91"/>
      <c r="F459" s="91"/>
      <c r="G459" s="91"/>
      <c r="H459" s="91"/>
      <c r="I459" s="16"/>
      <c r="J459" s="16"/>
      <c r="K459" s="16"/>
    </row>
    <row r="460" spans="1:11" ht="15.75" customHeight="1" hidden="1">
      <c r="A460" s="25"/>
      <c r="B460" s="169"/>
      <c r="C460" s="26" t="s">
        <v>340</v>
      </c>
      <c r="D460" s="169"/>
      <c r="E460" s="169"/>
      <c r="F460" s="169"/>
      <c r="G460" s="169"/>
      <c r="H460" s="91"/>
      <c r="I460" s="16"/>
      <c r="J460" s="16"/>
      <c r="K460" s="16"/>
    </row>
    <row r="461" spans="1:11" ht="15.75" customHeight="1" hidden="1">
      <c r="A461" s="25"/>
      <c r="B461" s="50"/>
      <c r="C461" s="168" t="s">
        <v>341</v>
      </c>
      <c r="D461" s="91"/>
      <c r="E461" s="91"/>
      <c r="F461" s="91"/>
      <c r="G461" s="91"/>
      <c r="H461" s="91"/>
      <c r="I461" s="16"/>
      <c r="J461" s="16"/>
      <c r="K461" s="16"/>
    </row>
    <row r="462" spans="1:11" ht="15.75" customHeight="1" hidden="1">
      <c r="A462" s="25"/>
      <c r="B462" s="50"/>
      <c r="C462" s="168" t="s">
        <v>342</v>
      </c>
      <c r="D462" s="91"/>
      <c r="E462" s="91"/>
      <c r="F462" s="91"/>
      <c r="G462" s="91"/>
      <c r="H462" s="91"/>
      <c r="I462" s="16"/>
      <c r="J462" s="16"/>
      <c r="K462" s="16"/>
    </row>
    <row r="463" spans="1:11" ht="15.75" customHeight="1" hidden="1">
      <c r="A463" s="25"/>
      <c r="B463" s="26"/>
      <c r="C463" s="168" t="s">
        <v>343</v>
      </c>
      <c r="D463" s="91"/>
      <c r="E463" s="91"/>
      <c r="F463" s="91"/>
      <c r="G463" s="91"/>
      <c r="H463" s="91"/>
      <c r="I463" s="16"/>
      <c r="J463" s="16"/>
      <c r="K463" s="16"/>
    </row>
    <row r="464" spans="1:11" ht="21" customHeight="1" hidden="1">
      <c r="A464" s="34"/>
      <c r="B464" s="31"/>
      <c r="C464" s="31" t="s">
        <v>124</v>
      </c>
      <c r="D464" s="32"/>
      <c r="E464" s="32"/>
      <c r="F464" s="32"/>
      <c r="G464" s="32"/>
      <c r="H464" s="32"/>
      <c r="I464" s="52">
        <v>0</v>
      </c>
      <c r="J464" s="11"/>
      <c r="K464" s="52">
        <v>0</v>
      </c>
    </row>
    <row r="465" spans="1:11" ht="15.75" customHeight="1" thickTop="1">
      <c r="A465" s="311" t="s">
        <v>344</v>
      </c>
      <c r="B465" s="31" t="s">
        <v>345</v>
      </c>
      <c r="C465" s="26"/>
      <c r="D465" s="26"/>
      <c r="E465" s="26"/>
      <c r="F465" s="26"/>
      <c r="G465" s="26"/>
      <c r="H465" s="26"/>
      <c r="I465" s="11"/>
      <c r="J465" s="11"/>
      <c r="K465" s="11"/>
    </row>
    <row r="466" spans="1:11" ht="19.5" customHeight="1">
      <c r="A466" s="27"/>
      <c r="B466" s="28" t="s">
        <v>614</v>
      </c>
      <c r="C466" s="28"/>
      <c r="D466" s="28"/>
      <c r="E466" s="28"/>
      <c r="F466" s="28"/>
      <c r="G466" s="170"/>
      <c r="H466" s="28"/>
      <c r="I466" s="11"/>
      <c r="J466" s="11"/>
      <c r="K466" s="11"/>
    </row>
    <row r="467" spans="1:11" ht="30" customHeight="1" hidden="1">
      <c r="A467" s="27"/>
      <c r="B467" s="63" t="s">
        <v>346</v>
      </c>
      <c r="C467" s="28"/>
      <c r="D467" s="28"/>
      <c r="E467" s="28"/>
      <c r="F467" s="28"/>
      <c r="G467" s="28"/>
      <c r="H467" s="28"/>
      <c r="I467" s="11"/>
      <c r="J467" s="11"/>
      <c r="K467" s="11"/>
    </row>
    <row r="468" spans="1:11" ht="33.75" customHeight="1" hidden="1">
      <c r="A468" s="27"/>
      <c r="B468" s="171"/>
      <c r="C468" s="171"/>
      <c r="D468" s="171"/>
      <c r="E468" s="172" t="s">
        <v>347</v>
      </c>
      <c r="F468" s="171"/>
      <c r="G468" s="172" t="s">
        <v>348</v>
      </c>
      <c r="H468" s="171"/>
      <c r="I468" s="173" t="s">
        <v>349</v>
      </c>
      <c r="J468" s="104"/>
      <c r="K468" s="54" t="s">
        <v>124</v>
      </c>
    </row>
    <row r="469" spans="1:11" ht="19.5" customHeight="1" hidden="1">
      <c r="A469" s="27"/>
      <c r="B469" s="28" t="s">
        <v>350</v>
      </c>
      <c r="C469" s="28"/>
      <c r="D469" s="28"/>
      <c r="E469" s="28"/>
      <c r="F469" s="28"/>
      <c r="G469" s="28"/>
      <c r="H469" s="28"/>
      <c r="I469" s="11"/>
      <c r="J469" s="11"/>
      <c r="K469" s="11">
        <v>0</v>
      </c>
    </row>
    <row r="470" spans="1:11" ht="19.5" customHeight="1" hidden="1">
      <c r="A470" s="27"/>
      <c r="B470" s="28"/>
      <c r="C470" s="26" t="s">
        <v>351</v>
      </c>
      <c r="D470" s="28"/>
      <c r="E470" s="174"/>
      <c r="F470" s="174"/>
      <c r="G470" s="174"/>
      <c r="H470" s="174"/>
      <c r="I470" s="114"/>
      <c r="J470" s="11"/>
      <c r="K470" s="11">
        <v>0</v>
      </c>
    </row>
    <row r="471" spans="1:11" ht="19.5" customHeight="1" hidden="1">
      <c r="A471" s="27"/>
      <c r="B471" s="28"/>
      <c r="C471" s="26" t="s">
        <v>352</v>
      </c>
      <c r="D471" s="28"/>
      <c r="E471" s="174"/>
      <c r="F471" s="174"/>
      <c r="G471" s="174"/>
      <c r="H471" s="174"/>
      <c r="I471" s="114"/>
      <c r="J471" s="11"/>
      <c r="K471" s="11">
        <v>0</v>
      </c>
    </row>
    <row r="472" spans="1:11" ht="19.5" customHeight="1" hidden="1">
      <c r="A472" s="27"/>
      <c r="B472" s="28"/>
      <c r="C472" s="26" t="s">
        <v>182</v>
      </c>
      <c r="D472" s="28"/>
      <c r="E472" s="174"/>
      <c r="F472" s="174"/>
      <c r="G472" s="174"/>
      <c r="H472" s="174"/>
      <c r="I472" s="114"/>
      <c r="J472" s="11"/>
      <c r="K472" s="11">
        <v>0</v>
      </c>
    </row>
    <row r="473" spans="1:11" ht="19.5" customHeight="1" hidden="1">
      <c r="A473" s="27"/>
      <c r="B473" s="171" t="s">
        <v>353</v>
      </c>
      <c r="C473" s="171"/>
      <c r="D473" s="171"/>
      <c r="E473" s="175">
        <v>0</v>
      </c>
      <c r="F473" s="175"/>
      <c r="G473" s="175">
        <v>0</v>
      </c>
      <c r="H473" s="175"/>
      <c r="I473" s="175">
        <v>0</v>
      </c>
      <c r="J473" s="104"/>
      <c r="K473" s="104">
        <v>0</v>
      </c>
    </row>
    <row r="474" spans="1:11" ht="19.5" customHeight="1" hidden="1">
      <c r="A474" s="27"/>
      <c r="B474" s="171" t="s">
        <v>354</v>
      </c>
      <c r="C474" s="171"/>
      <c r="D474" s="171"/>
      <c r="E474" s="175">
        <v>0</v>
      </c>
      <c r="F474" s="175"/>
      <c r="G474" s="175">
        <v>0</v>
      </c>
      <c r="H474" s="175"/>
      <c r="I474" s="175">
        <v>0</v>
      </c>
      <c r="J474" s="104"/>
      <c r="K474" s="104">
        <v>0</v>
      </c>
    </row>
    <row r="475" spans="1:11" ht="19.5" customHeight="1" hidden="1">
      <c r="A475" s="27"/>
      <c r="B475" s="28"/>
      <c r="C475" s="26" t="s">
        <v>351</v>
      </c>
      <c r="D475" s="28"/>
      <c r="E475" s="174"/>
      <c r="F475" s="174"/>
      <c r="G475" s="174"/>
      <c r="H475" s="174"/>
      <c r="I475" s="114"/>
      <c r="J475" s="11"/>
      <c r="K475" s="11">
        <v>0</v>
      </c>
    </row>
    <row r="476" spans="1:11" ht="19.5" customHeight="1" hidden="1">
      <c r="A476" s="27"/>
      <c r="B476" s="28"/>
      <c r="C476" s="26" t="s">
        <v>352</v>
      </c>
      <c r="D476" s="28"/>
      <c r="E476" s="174"/>
      <c r="F476" s="174"/>
      <c r="G476" s="174"/>
      <c r="H476" s="174"/>
      <c r="I476" s="114"/>
      <c r="J476" s="11"/>
      <c r="K476" s="11">
        <v>0</v>
      </c>
    </row>
    <row r="477" spans="1:11" ht="19.5" customHeight="1" hidden="1">
      <c r="A477" s="27"/>
      <c r="B477" s="171"/>
      <c r="C477" s="22" t="s">
        <v>182</v>
      </c>
      <c r="D477" s="171"/>
      <c r="E477" s="175"/>
      <c r="F477" s="175"/>
      <c r="G477" s="175"/>
      <c r="H477" s="175"/>
      <c r="I477" s="176"/>
      <c r="J477" s="104"/>
      <c r="K477" s="104">
        <v>0</v>
      </c>
    </row>
    <row r="478" spans="1:11" ht="19.5" customHeight="1" hidden="1">
      <c r="A478" s="27"/>
      <c r="B478" s="177" t="s">
        <v>355</v>
      </c>
      <c r="C478" s="177"/>
      <c r="D478" s="177"/>
      <c r="E478" s="178">
        <v>0</v>
      </c>
      <c r="F478" s="178"/>
      <c r="G478" s="178">
        <v>0</v>
      </c>
      <c r="H478" s="178"/>
      <c r="I478" s="178">
        <v>0</v>
      </c>
      <c r="J478" s="117"/>
      <c r="K478" s="117">
        <v>0</v>
      </c>
    </row>
    <row r="479" spans="1:11" ht="18" customHeight="1">
      <c r="A479" s="27"/>
      <c r="B479" s="63" t="s">
        <v>356</v>
      </c>
      <c r="C479" s="28"/>
      <c r="D479" s="28"/>
      <c r="E479" s="28"/>
      <c r="F479" s="28"/>
      <c r="G479" s="28"/>
      <c r="H479" s="28"/>
      <c r="I479" s="69"/>
      <c r="J479" s="49"/>
      <c r="K479" s="69"/>
    </row>
    <row r="480" spans="1:11" ht="15.75" customHeight="1">
      <c r="A480" s="25"/>
      <c r="B480" s="26"/>
      <c r="C480" s="26"/>
      <c r="D480" s="26"/>
      <c r="E480" s="26"/>
      <c r="F480" s="26"/>
      <c r="G480" s="36" t="s">
        <v>357</v>
      </c>
      <c r="H480" s="26"/>
      <c r="I480" s="48" t="str">
        <f>I405</f>
        <v>31/12/2012</v>
      </c>
      <c r="J480" s="49"/>
      <c r="K480" s="48" t="s">
        <v>632</v>
      </c>
    </row>
    <row r="481" spans="1:11" ht="17.25" customHeight="1">
      <c r="A481" s="25"/>
      <c r="B481" s="66" t="s">
        <v>358</v>
      </c>
      <c r="C481" s="66"/>
      <c r="D481" s="66"/>
      <c r="E481" s="66"/>
      <c r="F481" s="66"/>
      <c r="G481" s="50"/>
      <c r="H481" s="66"/>
      <c r="I481" s="16"/>
      <c r="J481" s="16"/>
      <c r="K481" s="16"/>
    </row>
    <row r="482" spans="1:11" ht="18.75" customHeight="1">
      <c r="A482" s="27"/>
      <c r="B482" s="150" t="s">
        <v>359</v>
      </c>
      <c r="C482" s="100"/>
      <c r="D482" s="28"/>
      <c r="E482" s="28"/>
      <c r="F482" s="28"/>
      <c r="G482" s="179">
        <v>1</v>
      </c>
      <c r="H482" s="28"/>
      <c r="I482" s="16">
        <v>43030500000</v>
      </c>
      <c r="J482" s="11"/>
      <c r="K482" s="16">
        <v>43030500000</v>
      </c>
    </row>
    <row r="483" spans="1:11" ht="15.75" customHeight="1" hidden="1">
      <c r="A483" s="27"/>
      <c r="B483" s="150" t="s">
        <v>360</v>
      </c>
      <c r="C483" s="100"/>
      <c r="D483" s="28"/>
      <c r="E483" s="28"/>
      <c r="F483" s="28"/>
      <c r="G483" s="180"/>
      <c r="H483" s="28"/>
      <c r="I483" s="11"/>
      <c r="J483" s="11"/>
      <c r="K483" s="11"/>
    </row>
    <row r="484" spans="1:11" ht="18" customHeight="1" thickBot="1">
      <c r="A484" s="34"/>
      <c r="B484" s="31"/>
      <c r="C484" s="31" t="s">
        <v>124</v>
      </c>
      <c r="D484" s="32"/>
      <c r="E484" s="32"/>
      <c r="F484" s="32"/>
      <c r="G484" s="181">
        <v>1</v>
      </c>
      <c r="H484" s="32"/>
      <c r="I484" s="52">
        <v>43030500000</v>
      </c>
      <c r="J484" s="11"/>
      <c r="K484" s="52">
        <v>43030500000</v>
      </c>
    </row>
    <row r="485" spans="1:11" s="58" customFormat="1" ht="15.75" customHeight="1" hidden="1">
      <c r="A485" s="40"/>
      <c r="B485" s="41" t="s">
        <v>361</v>
      </c>
      <c r="C485" s="41"/>
      <c r="D485" s="41"/>
      <c r="E485" s="41"/>
      <c r="F485" s="41"/>
      <c r="G485" s="182"/>
      <c r="H485" s="41"/>
      <c r="I485" s="33"/>
      <c r="J485" s="33"/>
      <c r="K485" s="33"/>
    </row>
    <row r="486" spans="1:11" s="58" customFormat="1" ht="15.75" customHeight="1" hidden="1">
      <c r="A486" s="40"/>
      <c r="B486" s="41" t="s">
        <v>362</v>
      </c>
      <c r="C486" s="41"/>
      <c r="D486" s="41"/>
      <c r="E486" s="41"/>
      <c r="F486" s="41"/>
      <c r="G486" s="41"/>
      <c r="H486" s="41"/>
      <c r="I486" s="33"/>
      <c r="J486" s="33"/>
      <c r="K486" s="33"/>
    </row>
    <row r="487" spans="1:11" s="58" customFormat="1" ht="8.25" customHeight="1" thickTop="1">
      <c r="A487" s="40"/>
      <c r="B487" s="41"/>
      <c r="C487" s="41"/>
      <c r="D487" s="41"/>
      <c r="E487" s="41"/>
      <c r="F487" s="41"/>
      <c r="G487" s="41"/>
      <c r="H487" s="41"/>
      <c r="I487" s="33"/>
      <c r="J487" s="33"/>
      <c r="K487" s="33"/>
    </row>
    <row r="488" spans="1:11" ht="18" customHeight="1">
      <c r="A488" s="27"/>
      <c r="B488" s="183" t="s">
        <v>363</v>
      </c>
      <c r="C488" s="28"/>
      <c r="D488" s="28"/>
      <c r="E488" s="28"/>
      <c r="F488" s="28"/>
      <c r="G488" s="28"/>
      <c r="H488" s="28"/>
      <c r="I488" s="184" t="s">
        <v>364</v>
      </c>
      <c r="J488" s="185"/>
      <c r="K488" s="184" t="s">
        <v>365</v>
      </c>
    </row>
    <row r="489" spans="1:11" ht="16.5" customHeight="1">
      <c r="A489" s="25"/>
      <c r="B489" s="28" t="s">
        <v>366</v>
      </c>
      <c r="C489" s="26"/>
      <c r="D489" s="26"/>
      <c r="E489" s="26"/>
      <c r="F489" s="26"/>
      <c r="G489" s="26"/>
      <c r="H489" s="26"/>
      <c r="I489" s="11"/>
      <c r="J489" s="11"/>
      <c r="K489" s="11"/>
    </row>
    <row r="490" spans="1:11" ht="15.75" customHeight="1">
      <c r="A490" s="25"/>
      <c r="B490" s="26" t="s">
        <v>367</v>
      </c>
      <c r="C490" s="26"/>
      <c r="D490" s="26"/>
      <c r="E490" s="26"/>
      <c r="F490" s="26"/>
      <c r="G490" s="26"/>
      <c r="H490" s="26"/>
      <c r="I490" s="11">
        <f>I494</f>
        <v>43303500000</v>
      </c>
      <c r="J490" s="11"/>
      <c r="K490" s="11">
        <f>K494</f>
        <v>43030500000</v>
      </c>
    </row>
    <row r="491" spans="1:11" s="58" customFormat="1" ht="15.75" customHeight="1">
      <c r="A491" s="40"/>
      <c r="B491" s="118"/>
      <c r="C491" s="118" t="s">
        <v>368</v>
      </c>
      <c r="D491" s="41"/>
      <c r="E491" s="41"/>
      <c r="F491" s="41"/>
      <c r="G491" s="41"/>
      <c r="H491" s="41"/>
      <c r="I491" s="33">
        <v>43303500000</v>
      </c>
      <c r="J491" s="33"/>
      <c r="K491" s="33">
        <v>41088000000</v>
      </c>
    </row>
    <row r="492" spans="1:11" s="58" customFormat="1" ht="15.75" customHeight="1">
      <c r="A492" s="40"/>
      <c r="B492" s="118"/>
      <c r="C492" s="118" t="s">
        <v>369</v>
      </c>
      <c r="D492" s="41"/>
      <c r="E492" s="41"/>
      <c r="F492" s="41"/>
      <c r="G492" s="41"/>
      <c r="H492" s="41"/>
      <c r="I492" s="33">
        <v>0</v>
      </c>
      <c r="J492" s="33"/>
      <c r="K492" s="33">
        <f>K484-K491</f>
        <v>1942500000</v>
      </c>
    </row>
    <row r="493" spans="1:11" s="58" customFormat="1" ht="15.75" customHeight="1">
      <c r="A493" s="40"/>
      <c r="B493" s="118"/>
      <c r="C493" s="118" t="s">
        <v>370</v>
      </c>
      <c r="D493" s="41"/>
      <c r="E493" s="41"/>
      <c r="F493" s="41"/>
      <c r="G493" s="41"/>
      <c r="H493" s="41"/>
      <c r="I493" s="33"/>
      <c r="J493" s="33"/>
      <c r="K493" s="33"/>
    </row>
    <row r="494" spans="1:11" s="58" customFormat="1" ht="15.75" customHeight="1">
      <c r="A494" s="40"/>
      <c r="B494" s="118"/>
      <c r="C494" s="118" t="s">
        <v>371</v>
      </c>
      <c r="D494" s="41"/>
      <c r="E494" s="41"/>
      <c r="F494" s="41"/>
      <c r="G494" s="41"/>
      <c r="H494" s="41"/>
      <c r="I494" s="33">
        <f>I491+I492</f>
        <v>43303500000</v>
      </c>
      <c r="J494" s="33"/>
      <c r="K494" s="33">
        <f>K491+K492</f>
        <v>43030500000</v>
      </c>
    </row>
    <row r="495" spans="1:11" ht="16.5" customHeight="1" thickBot="1">
      <c r="A495" s="25"/>
      <c r="B495" s="26" t="s">
        <v>372</v>
      </c>
      <c r="C495" s="26"/>
      <c r="D495" s="26"/>
      <c r="E495" s="26"/>
      <c r="F495" s="26"/>
      <c r="G495" s="26"/>
      <c r="H495" s="26"/>
      <c r="I495" s="109"/>
      <c r="J495" s="16"/>
      <c r="K495" s="109"/>
    </row>
    <row r="496" spans="1:11" ht="21" customHeight="1" thickTop="1">
      <c r="A496" s="27"/>
      <c r="B496" s="183" t="s">
        <v>373</v>
      </c>
      <c r="C496" s="28"/>
      <c r="D496" s="28"/>
      <c r="E496" s="28"/>
      <c r="F496" s="28"/>
      <c r="G496" s="28"/>
      <c r="H496" s="28"/>
      <c r="I496" s="184" t="s">
        <v>364</v>
      </c>
      <c r="J496" s="185"/>
      <c r="K496" s="184" t="s">
        <v>365</v>
      </c>
    </row>
    <row r="497" spans="1:11" s="187" customFormat="1" ht="19.5" customHeight="1">
      <c r="A497" s="25"/>
      <c r="B497" s="26" t="s">
        <v>374</v>
      </c>
      <c r="C497" s="26"/>
      <c r="D497" s="26"/>
      <c r="E497" s="26"/>
      <c r="F497" s="26"/>
      <c r="G497" s="26"/>
      <c r="H497" s="26"/>
      <c r="I497" s="186" t="s">
        <v>375</v>
      </c>
      <c r="J497" s="16"/>
      <c r="K497" s="186">
        <v>0.21</v>
      </c>
    </row>
    <row r="498" spans="1:11" s="187" customFormat="1" ht="15.75" customHeight="1" hidden="1">
      <c r="A498" s="40"/>
      <c r="B498" s="41"/>
      <c r="C498" s="41" t="s">
        <v>376</v>
      </c>
      <c r="D498" s="41"/>
      <c r="E498" s="41"/>
      <c r="F498" s="41"/>
      <c r="G498" s="41"/>
      <c r="H498" s="41"/>
      <c r="I498" s="188"/>
      <c r="J498" s="33"/>
      <c r="K498" s="188"/>
    </row>
    <row r="499" spans="1:11" s="187" customFormat="1" ht="15.75" customHeight="1" hidden="1">
      <c r="A499" s="25"/>
      <c r="B499" s="26"/>
      <c r="C499" s="41" t="s">
        <v>377</v>
      </c>
      <c r="D499" s="26"/>
      <c r="E499" s="26"/>
      <c r="F499" s="26"/>
      <c r="G499" s="26"/>
      <c r="H499" s="26"/>
      <c r="I499" s="16"/>
      <c r="J499" s="16"/>
      <c r="K499" s="16"/>
    </row>
    <row r="500" spans="1:11" s="187" customFormat="1" ht="19.5" customHeight="1" thickBot="1">
      <c r="A500" s="25"/>
      <c r="B500" s="26" t="s">
        <v>378</v>
      </c>
      <c r="C500" s="26"/>
      <c r="D500" s="26"/>
      <c r="E500" s="26"/>
      <c r="F500" s="26"/>
      <c r="G500" s="26"/>
      <c r="H500" s="26"/>
      <c r="I500" s="189"/>
      <c r="J500" s="190"/>
      <c r="K500" s="189"/>
    </row>
    <row r="501" spans="1:11" s="187" customFormat="1" ht="19.5" customHeight="1" thickTop="1">
      <c r="A501" s="25"/>
      <c r="B501" s="26"/>
      <c r="C501" s="26"/>
      <c r="D501" s="26"/>
      <c r="E501" s="26"/>
      <c r="F501" s="26"/>
      <c r="G501" s="26"/>
      <c r="H501" s="26"/>
      <c r="I501" s="191"/>
      <c r="J501" s="190"/>
      <c r="K501" s="191"/>
    </row>
    <row r="502" spans="1:11" ht="21.75" customHeight="1">
      <c r="A502" s="27"/>
      <c r="B502" s="63" t="s">
        <v>379</v>
      </c>
      <c r="C502" s="28"/>
      <c r="D502" s="28"/>
      <c r="E502" s="28"/>
      <c r="F502" s="28"/>
      <c r="G502" s="28"/>
      <c r="H502" s="28"/>
      <c r="I502" s="201" t="s">
        <v>665</v>
      </c>
      <c r="J502" s="312"/>
      <c r="K502" s="201" t="s">
        <v>666</v>
      </c>
    </row>
    <row r="503" spans="1:11" ht="21" customHeight="1">
      <c r="A503" s="25"/>
      <c r="B503" s="67" t="s">
        <v>381</v>
      </c>
      <c r="C503" s="67"/>
      <c r="D503" s="67"/>
      <c r="E503" s="67"/>
      <c r="F503" s="67"/>
      <c r="G503" s="67"/>
      <c r="H503" s="67"/>
      <c r="I503" s="16"/>
      <c r="J503" s="16"/>
      <c r="K503" s="16"/>
    </row>
    <row r="504" spans="1:11" ht="15.75" customHeight="1">
      <c r="A504" s="25"/>
      <c r="B504" s="67" t="s">
        <v>382</v>
      </c>
      <c r="C504" s="67"/>
      <c r="D504" s="67"/>
      <c r="E504" s="67"/>
      <c r="F504" s="67"/>
      <c r="G504" s="67"/>
      <c r="H504" s="67"/>
      <c r="I504" s="16">
        <v>4303050</v>
      </c>
      <c r="J504" s="16"/>
      <c r="K504" s="16">
        <v>4303050</v>
      </c>
    </row>
    <row r="505" spans="1:11" ht="15.75" customHeight="1">
      <c r="A505" s="40"/>
      <c r="B505" s="32"/>
      <c r="C505" s="32" t="s">
        <v>383</v>
      </c>
      <c r="D505" s="32"/>
      <c r="E505" s="32"/>
      <c r="F505" s="32"/>
      <c r="G505" s="32"/>
      <c r="H505" s="32"/>
      <c r="I505" s="33">
        <v>4303050</v>
      </c>
      <c r="J505" s="33"/>
      <c r="K505" s="33">
        <v>4303050</v>
      </c>
    </row>
    <row r="506" spans="1:11" ht="15.75" customHeight="1">
      <c r="A506" s="40"/>
      <c r="B506" s="32"/>
      <c r="C506" s="32" t="s">
        <v>384</v>
      </c>
      <c r="D506" s="32"/>
      <c r="E506" s="32"/>
      <c r="F506" s="32"/>
      <c r="G506" s="32"/>
      <c r="H506" s="32"/>
      <c r="I506" s="33"/>
      <c r="J506" s="33"/>
      <c r="K506" s="33"/>
    </row>
    <row r="507" spans="1:11" ht="15.75" customHeight="1">
      <c r="A507" s="25"/>
      <c r="B507" s="67" t="s">
        <v>385</v>
      </c>
      <c r="C507" s="67"/>
      <c r="D507" s="67"/>
      <c r="E507" s="67"/>
      <c r="F507" s="67"/>
      <c r="G507" s="67"/>
      <c r="H507" s="67"/>
      <c r="I507" s="16">
        <v>221600</v>
      </c>
      <c r="J507" s="16"/>
      <c r="K507" s="16">
        <v>221600</v>
      </c>
    </row>
    <row r="508" spans="1:11" ht="15.75" customHeight="1">
      <c r="A508" s="40"/>
      <c r="B508" s="32"/>
      <c r="C508" s="32" t="s">
        <v>383</v>
      </c>
      <c r="D508" s="32"/>
      <c r="E508" s="32"/>
      <c r="F508" s="32"/>
      <c r="G508" s="32"/>
      <c r="H508" s="32"/>
      <c r="I508" s="33">
        <v>221600</v>
      </c>
      <c r="J508" s="33"/>
      <c r="K508" s="33">
        <v>221600</v>
      </c>
    </row>
    <row r="509" spans="1:11" ht="15.75" customHeight="1">
      <c r="A509" s="40"/>
      <c r="B509" s="32"/>
      <c r="C509" s="32" t="s">
        <v>384</v>
      </c>
      <c r="D509" s="32"/>
      <c r="E509" s="32"/>
      <c r="F509" s="32"/>
      <c r="G509" s="32"/>
      <c r="H509" s="32"/>
      <c r="I509" s="33"/>
      <c r="J509" s="33"/>
      <c r="K509" s="33"/>
    </row>
    <row r="510" spans="1:13" ht="15.75" customHeight="1">
      <c r="A510" s="25"/>
      <c r="B510" s="67" t="s">
        <v>386</v>
      </c>
      <c r="C510" s="67"/>
      <c r="D510" s="67"/>
      <c r="E510" s="67"/>
      <c r="F510" s="67"/>
      <c r="G510" s="67"/>
      <c r="H510" s="67"/>
      <c r="I510" s="16">
        <f>I511+I512</f>
        <v>4081450</v>
      </c>
      <c r="J510" s="16"/>
      <c r="K510" s="16">
        <f>K511+K512</f>
        <v>4081450</v>
      </c>
      <c r="M510" s="2"/>
    </row>
    <row r="511" spans="1:11" ht="15.75" customHeight="1">
      <c r="A511" s="40"/>
      <c r="B511" s="32"/>
      <c r="C511" s="32" t="s">
        <v>383</v>
      </c>
      <c r="D511" s="32"/>
      <c r="E511" s="32"/>
      <c r="F511" s="32"/>
      <c r="G511" s="32"/>
      <c r="H511" s="32"/>
      <c r="I511" s="33">
        <f>I505-I508</f>
        <v>4081450</v>
      </c>
      <c r="J511" s="33"/>
      <c r="K511" s="33">
        <f>K505-K508</f>
        <v>4081450</v>
      </c>
    </row>
    <row r="512" spans="1:11" ht="15.75" customHeight="1">
      <c r="A512" s="40"/>
      <c r="B512" s="32"/>
      <c r="C512" s="32" t="s">
        <v>384</v>
      </c>
      <c r="D512" s="32"/>
      <c r="E512" s="32"/>
      <c r="F512" s="32"/>
      <c r="G512" s="32"/>
      <c r="H512" s="32"/>
      <c r="I512" s="33">
        <v>0</v>
      </c>
      <c r="J512" s="33"/>
      <c r="K512" s="33">
        <v>0</v>
      </c>
    </row>
    <row r="513" spans="1:11" ht="15.75" customHeight="1" thickBot="1">
      <c r="A513" s="40"/>
      <c r="B513" s="41" t="s">
        <v>387</v>
      </c>
      <c r="C513" s="41"/>
      <c r="D513" s="41"/>
      <c r="E513" s="41"/>
      <c r="F513" s="41"/>
      <c r="G513" s="41"/>
      <c r="H513" s="41"/>
      <c r="I513" s="192">
        <v>10000</v>
      </c>
      <c r="J513" s="33"/>
      <c r="K513" s="192">
        <v>10000</v>
      </c>
    </row>
    <row r="514" spans="1:11" ht="24" customHeight="1" thickTop="1">
      <c r="A514" s="27"/>
      <c r="B514" s="63" t="s">
        <v>388</v>
      </c>
      <c r="C514" s="28"/>
      <c r="D514" s="28"/>
      <c r="E514" s="28"/>
      <c r="F514" s="28"/>
      <c r="G514" s="28"/>
      <c r="H514" s="28"/>
      <c r="I514" s="48" t="s">
        <v>672</v>
      </c>
      <c r="J514" s="49"/>
      <c r="K514" s="48" t="s">
        <v>632</v>
      </c>
    </row>
    <row r="515" spans="1:11" ht="15.75" customHeight="1">
      <c r="A515" s="25"/>
      <c r="B515" s="67" t="s">
        <v>389</v>
      </c>
      <c r="C515" s="91"/>
      <c r="D515" s="91"/>
      <c r="E515" s="91"/>
      <c r="F515" s="91"/>
      <c r="G515" s="91"/>
      <c r="H515" s="9"/>
      <c r="I515" s="16">
        <v>1274397561</v>
      </c>
      <c r="J515" s="16"/>
      <c r="K515" s="16">
        <v>4129044846</v>
      </c>
    </row>
    <row r="516" spans="1:11" ht="15.75" customHeight="1">
      <c r="A516" s="25"/>
      <c r="B516" s="67" t="s">
        <v>390</v>
      </c>
      <c r="C516" s="91"/>
      <c r="D516" s="91"/>
      <c r="E516" s="91"/>
      <c r="F516" s="91"/>
      <c r="G516" s="91"/>
      <c r="H516" s="9"/>
      <c r="I516" s="16">
        <v>4303050000</v>
      </c>
      <c r="J516" s="16"/>
      <c r="K516" s="16">
        <v>4201541371</v>
      </c>
    </row>
    <row r="517" spans="1:11" s="45" customFormat="1" ht="15.75" customHeight="1" hidden="1">
      <c r="A517" s="193"/>
      <c r="B517" s="194" t="s">
        <v>391</v>
      </c>
      <c r="C517" s="195"/>
      <c r="D517" s="195"/>
      <c r="E517" s="195"/>
      <c r="F517" s="195"/>
      <c r="G517" s="195"/>
      <c r="H517" s="196"/>
      <c r="I517" s="197">
        <v>0</v>
      </c>
      <c r="J517" s="197"/>
      <c r="K517" s="197">
        <v>0</v>
      </c>
    </row>
    <row r="518" spans="1:11" ht="15.75" customHeight="1">
      <c r="A518" s="25"/>
      <c r="B518" s="67" t="s">
        <v>392</v>
      </c>
      <c r="C518" s="91"/>
      <c r="D518" s="91"/>
      <c r="E518" s="91"/>
      <c r="F518" s="91"/>
      <c r="G518" s="91"/>
      <c r="H518" s="9"/>
      <c r="I518" s="16">
        <v>0</v>
      </c>
      <c r="J518" s="16"/>
      <c r="K518" s="16">
        <v>0</v>
      </c>
    </row>
    <row r="519" spans="1:11" ht="21" customHeight="1" thickBot="1">
      <c r="A519" s="34"/>
      <c r="B519" s="31"/>
      <c r="C519" s="31" t="s">
        <v>124</v>
      </c>
      <c r="D519" s="32"/>
      <c r="E519" s="32"/>
      <c r="F519" s="32"/>
      <c r="G519" s="32"/>
      <c r="H519" s="32"/>
      <c r="I519" s="52">
        <f>I518+I517+I516+I515</f>
        <v>5577447561</v>
      </c>
      <c r="J519" s="11"/>
      <c r="K519" s="52">
        <f>K518+K517+K516+K515</f>
        <v>8330586217</v>
      </c>
    </row>
    <row r="520" spans="1:11" ht="15.75" customHeight="1" hidden="1">
      <c r="A520" s="25"/>
      <c r="B520" s="67" t="s">
        <v>393</v>
      </c>
      <c r="C520" s="67"/>
      <c r="D520" s="67"/>
      <c r="E520" s="67"/>
      <c r="F520" s="67"/>
      <c r="G520" s="67"/>
      <c r="H520" s="67"/>
      <c r="I520" s="16"/>
      <c r="J520" s="16"/>
      <c r="K520" s="16"/>
    </row>
    <row r="521" spans="1:11" ht="34.5" customHeight="1" hidden="1">
      <c r="A521" s="25"/>
      <c r="B521" s="525" t="s">
        <v>394</v>
      </c>
      <c r="C521" s="525"/>
      <c r="D521" s="525"/>
      <c r="E521" s="525"/>
      <c r="F521" s="525"/>
      <c r="G521" s="525"/>
      <c r="H521" s="525"/>
      <c r="I521" s="525"/>
      <c r="J521" s="525"/>
      <c r="K521" s="525"/>
    </row>
    <row r="522" spans="1:11" ht="30" customHeight="1" hidden="1">
      <c r="A522" s="25"/>
      <c r="B522" s="525" t="s">
        <v>395</v>
      </c>
      <c r="C522" s="525"/>
      <c r="D522" s="525"/>
      <c r="E522" s="525"/>
      <c r="F522" s="525"/>
      <c r="G522" s="525"/>
      <c r="H522" s="525"/>
      <c r="I522" s="525"/>
      <c r="J522" s="525"/>
      <c r="K522" s="525"/>
    </row>
    <row r="523" spans="1:11" ht="119.25" customHeight="1" hidden="1">
      <c r="A523" s="25"/>
      <c r="B523" s="525" t="s">
        <v>396</v>
      </c>
      <c r="C523" s="525"/>
      <c r="D523" s="525"/>
      <c r="E523" s="525"/>
      <c r="F523" s="525"/>
      <c r="G523" s="525"/>
      <c r="H523" s="525"/>
      <c r="I523" s="525"/>
      <c r="J523" s="525"/>
      <c r="K523" s="525"/>
    </row>
    <row r="524" spans="1:11" ht="30" customHeight="1" hidden="1">
      <c r="A524" s="27"/>
      <c r="B524" s="63" t="s">
        <v>397</v>
      </c>
      <c r="C524" s="28"/>
      <c r="D524" s="28"/>
      <c r="E524" s="28"/>
      <c r="F524" s="28"/>
      <c r="G524" s="28"/>
      <c r="H524" s="28"/>
      <c r="I524" s="11"/>
      <c r="J524" s="11"/>
      <c r="K524" s="11"/>
    </row>
    <row r="525" spans="1:11" ht="20.25" customHeight="1" hidden="1">
      <c r="A525" s="98" t="s">
        <v>398</v>
      </c>
      <c r="B525" s="31" t="s">
        <v>399</v>
      </c>
      <c r="C525" s="26"/>
      <c r="D525" s="26"/>
      <c r="E525" s="26"/>
      <c r="F525" s="26"/>
      <c r="G525" s="26"/>
      <c r="H525" s="26"/>
      <c r="I525" s="69" t="s">
        <v>163</v>
      </c>
      <c r="J525" s="49"/>
      <c r="K525" s="69" t="s">
        <v>164</v>
      </c>
    </row>
    <row r="526" spans="1:11" ht="15.75" customHeight="1" hidden="1">
      <c r="A526" s="34"/>
      <c r="B526" s="67" t="s">
        <v>400</v>
      </c>
      <c r="C526" s="32"/>
      <c r="D526" s="32"/>
      <c r="E526" s="32"/>
      <c r="F526" s="32"/>
      <c r="G526" s="32"/>
      <c r="H526" s="32"/>
      <c r="I526" s="33">
        <v>0</v>
      </c>
      <c r="J526" s="33"/>
      <c r="K526" s="33"/>
    </row>
    <row r="527" spans="1:11" ht="15.75" customHeight="1" hidden="1">
      <c r="A527" s="34"/>
      <c r="B527" s="67" t="s">
        <v>401</v>
      </c>
      <c r="C527" s="32"/>
      <c r="D527" s="32"/>
      <c r="E527" s="32"/>
      <c r="F527" s="32"/>
      <c r="G527" s="32"/>
      <c r="H527" s="32"/>
      <c r="I527" s="33"/>
      <c r="J527" s="33"/>
      <c r="K527" s="33"/>
    </row>
    <row r="528" spans="1:11" ht="15.75" customHeight="1" hidden="1">
      <c r="A528" s="34"/>
      <c r="B528" s="67" t="s">
        <v>402</v>
      </c>
      <c r="C528" s="32"/>
      <c r="D528" s="32"/>
      <c r="E528" s="32"/>
      <c r="F528" s="32"/>
      <c r="G528" s="32"/>
      <c r="H528" s="32"/>
      <c r="I528" s="33"/>
      <c r="J528" s="33"/>
      <c r="K528" s="33"/>
    </row>
    <row r="529" spans="1:11" ht="18" customHeight="1" hidden="1">
      <c r="A529" s="34"/>
      <c r="B529" s="67" t="s">
        <v>403</v>
      </c>
      <c r="C529" s="32"/>
      <c r="D529" s="32"/>
      <c r="E529" s="32"/>
      <c r="F529" s="32"/>
      <c r="G529" s="32"/>
      <c r="H529" s="32"/>
      <c r="I529" s="198">
        <v>0</v>
      </c>
      <c r="J529" s="33"/>
      <c r="K529" s="198">
        <v>0</v>
      </c>
    </row>
    <row r="530" spans="1:11" ht="23.25" customHeight="1" hidden="1">
      <c r="A530" s="98" t="s">
        <v>404</v>
      </c>
      <c r="B530" s="31" t="s">
        <v>405</v>
      </c>
      <c r="C530" s="26"/>
      <c r="D530" s="26"/>
      <c r="E530" s="26"/>
      <c r="F530" s="26"/>
      <c r="G530" s="26"/>
      <c r="H530" s="26"/>
      <c r="I530" s="69" t="s">
        <v>163</v>
      </c>
      <c r="J530" s="49"/>
      <c r="K530" s="69" t="s">
        <v>164</v>
      </c>
    </row>
    <row r="531" spans="1:11" ht="15.75" customHeight="1" hidden="1">
      <c r="A531" s="34"/>
      <c r="B531" s="67" t="s">
        <v>406</v>
      </c>
      <c r="C531" s="32"/>
      <c r="D531" s="32"/>
      <c r="E531" s="32"/>
      <c r="F531" s="32"/>
      <c r="G531" s="32"/>
      <c r="H531" s="32"/>
      <c r="I531" s="33"/>
      <c r="J531" s="33"/>
      <c r="K531" s="33"/>
    </row>
    <row r="532" spans="1:11" ht="15.75" customHeight="1" hidden="1">
      <c r="A532" s="34"/>
      <c r="B532" s="67"/>
      <c r="C532" s="32" t="s">
        <v>405</v>
      </c>
      <c r="D532" s="32"/>
      <c r="E532" s="32"/>
      <c r="F532" s="32"/>
      <c r="G532" s="32"/>
      <c r="H532" s="32"/>
      <c r="I532" s="33"/>
      <c r="J532" s="33"/>
      <c r="K532" s="33"/>
    </row>
    <row r="533" spans="1:11" ht="15.75" customHeight="1" hidden="1">
      <c r="A533" s="34"/>
      <c r="B533" s="67"/>
      <c r="C533" s="32" t="s">
        <v>407</v>
      </c>
      <c r="D533" s="32"/>
      <c r="E533" s="32"/>
      <c r="F533" s="32"/>
      <c r="G533" s="32"/>
      <c r="H533" s="32"/>
      <c r="I533" s="33"/>
      <c r="J533" s="33"/>
      <c r="K533" s="33"/>
    </row>
    <row r="534" spans="1:11" ht="15.75" customHeight="1" hidden="1">
      <c r="A534" s="34"/>
      <c r="B534" s="67" t="s">
        <v>408</v>
      </c>
      <c r="C534" s="32"/>
      <c r="D534" s="32"/>
      <c r="E534" s="32"/>
      <c r="F534" s="32"/>
      <c r="G534" s="32"/>
      <c r="H534" s="32"/>
      <c r="I534" s="33"/>
      <c r="J534" s="33"/>
      <c r="K534" s="33"/>
    </row>
    <row r="535" spans="1:11" ht="15.75" customHeight="1" hidden="1">
      <c r="A535" s="34"/>
      <c r="B535" s="67" t="s">
        <v>409</v>
      </c>
      <c r="C535" s="32"/>
      <c r="D535" s="32"/>
      <c r="E535" s="32"/>
      <c r="F535" s="32"/>
      <c r="G535" s="32"/>
      <c r="H535" s="32"/>
      <c r="I535" s="33"/>
      <c r="J535" s="33"/>
      <c r="K535" s="33"/>
    </row>
    <row r="536" spans="1:11" ht="15.75" customHeight="1" hidden="1">
      <c r="A536" s="34"/>
      <c r="B536" s="67"/>
      <c r="C536" s="32" t="s">
        <v>410</v>
      </c>
      <c r="D536" s="32"/>
      <c r="E536" s="32"/>
      <c r="F536" s="32"/>
      <c r="G536" s="32"/>
      <c r="H536" s="32"/>
      <c r="I536" s="33"/>
      <c r="J536" s="33"/>
      <c r="K536" s="33"/>
    </row>
    <row r="537" spans="1:11" ht="15.75" customHeight="1" hidden="1">
      <c r="A537" s="34"/>
      <c r="B537" s="67"/>
      <c r="C537" s="32" t="s">
        <v>411</v>
      </c>
      <c r="D537" s="32"/>
      <c r="E537" s="32"/>
      <c r="F537" s="32"/>
      <c r="G537" s="32"/>
      <c r="H537" s="32"/>
      <c r="I537" s="33"/>
      <c r="J537" s="33"/>
      <c r="K537" s="33"/>
    </row>
    <row r="538" spans="1:11" ht="2.25" customHeight="1" thickTop="1">
      <c r="A538" s="34"/>
      <c r="B538" s="67"/>
      <c r="C538" s="32" t="s">
        <v>328</v>
      </c>
      <c r="D538" s="32"/>
      <c r="E538" s="32"/>
      <c r="F538" s="32"/>
      <c r="G538" s="32"/>
      <c r="H538" s="32"/>
      <c r="I538" s="33"/>
      <c r="J538" s="33"/>
      <c r="K538" s="33"/>
    </row>
    <row r="539" spans="1:11" ht="36.75" customHeight="1">
      <c r="A539" s="99" t="s">
        <v>412</v>
      </c>
      <c r="B539" s="28"/>
      <c r="C539" s="28"/>
      <c r="D539" s="28"/>
      <c r="E539" s="28"/>
      <c r="F539" s="28"/>
      <c r="G539" s="28"/>
      <c r="H539" s="28"/>
      <c r="I539" s="11"/>
      <c r="J539" s="11"/>
      <c r="K539" s="11"/>
    </row>
    <row r="540" spans="1:11" ht="33.75" customHeight="1">
      <c r="A540" s="199" t="s">
        <v>103</v>
      </c>
      <c r="B540" s="31" t="s">
        <v>413</v>
      </c>
      <c r="C540" s="67"/>
      <c r="D540" s="67"/>
      <c r="E540" s="67"/>
      <c r="F540" s="67"/>
      <c r="G540" s="67"/>
      <c r="H540" s="67"/>
      <c r="I540" s="184" t="s">
        <v>675</v>
      </c>
      <c r="J540" s="184"/>
      <c r="K540" s="313" t="s">
        <v>674</v>
      </c>
    </row>
    <row r="541" spans="1:11" ht="15.75" customHeight="1">
      <c r="A541" s="152"/>
      <c r="B541" s="67" t="s">
        <v>414</v>
      </c>
      <c r="C541" s="67"/>
      <c r="D541" s="67"/>
      <c r="E541" s="67"/>
      <c r="F541" s="67"/>
      <c r="G541" s="67"/>
      <c r="H541" s="67"/>
      <c r="I541" s="16">
        <v>52722468927</v>
      </c>
      <c r="J541" s="16"/>
      <c r="K541" s="16">
        <v>38337546940</v>
      </c>
    </row>
    <row r="542" spans="1:11" ht="15.75" customHeight="1">
      <c r="A542" s="152"/>
      <c r="B542" s="67" t="s">
        <v>415</v>
      </c>
      <c r="C542" s="67"/>
      <c r="D542" s="67"/>
      <c r="E542" s="67"/>
      <c r="F542" s="67"/>
      <c r="G542" s="67"/>
      <c r="H542" s="67"/>
      <c r="I542" s="16"/>
      <c r="J542" s="16"/>
      <c r="K542" s="16"/>
    </row>
    <row r="543" spans="1:11" ht="15.75" customHeight="1" hidden="1">
      <c r="A543" s="152"/>
      <c r="B543" s="67" t="s">
        <v>416</v>
      </c>
      <c r="C543" s="67"/>
      <c r="D543" s="67"/>
      <c r="E543" s="67"/>
      <c r="F543" s="67"/>
      <c r="G543" s="67"/>
      <c r="H543" s="67"/>
      <c r="I543" s="16"/>
      <c r="J543" s="16"/>
      <c r="K543" s="16"/>
    </row>
    <row r="544" spans="1:11" ht="15.75" customHeight="1">
      <c r="A544" s="152"/>
      <c r="B544" s="67" t="s">
        <v>417</v>
      </c>
      <c r="C544" s="67"/>
      <c r="D544" s="67"/>
      <c r="E544" s="67"/>
      <c r="F544" s="67"/>
      <c r="G544" s="67"/>
      <c r="H544" s="67"/>
      <c r="I544" s="16"/>
      <c r="J544" s="16"/>
      <c r="K544" s="16"/>
    </row>
    <row r="545" spans="1:11" ht="21" customHeight="1" thickBot="1">
      <c r="A545" s="34"/>
      <c r="B545" s="31"/>
      <c r="C545" s="31" t="s">
        <v>124</v>
      </c>
      <c r="D545" s="32"/>
      <c r="E545" s="32"/>
      <c r="F545" s="32"/>
      <c r="G545" s="32"/>
      <c r="H545" s="32"/>
      <c r="I545" s="52">
        <f>I541+I542+I544</f>
        <v>52722468927</v>
      </c>
      <c r="J545" s="11"/>
      <c r="K545" s="52">
        <f>K541+K542+K544</f>
        <v>38337546940</v>
      </c>
    </row>
    <row r="546" spans="1:11" ht="21" customHeight="1" hidden="1">
      <c r="A546" s="34"/>
      <c r="B546" s="67" t="s">
        <v>418</v>
      </c>
      <c r="C546" s="31"/>
      <c r="D546" s="32"/>
      <c r="E546" s="32"/>
      <c r="F546" s="32"/>
      <c r="G546" s="32"/>
      <c r="H546" s="32"/>
      <c r="I546" s="11"/>
      <c r="J546" s="11"/>
      <c r="K546" s="11"/>
    </row>
    <row r="547" spans="1:11" s="58" customFormat="1" ht="15.75" customHeight="1" hidden="1">
      <c r="A547" s="34"/>
      <c r="B547" s="153" t="s">
        <v>419</v>
      </c>
      <c r="C547" s="32" t="s">
        <v>420</v>
      </c>
      <c r="D547" s="32"/>
      <c r="E547" s="32"/>
      <c r="F547" s="32"/>
      <c r="G547" s="32"/>
      <c r="H547" s="32"/>
      <c r="I547" s="38"/>
      <c r="J547" s="38"/>
      <c r="K547" s="38"/>
    </row>
    <row r="548" spans="1:11" s="58" customFormat="1" ht="15.75" customHeight="1" hidden="1">
      <c r="A548" s="34"/>
      <c r="B548" s="153" t="s">
        <v>421</v>
      </c>
      <c r="C548" s="32" t="s">
        <v>422</v>
      </c>
      <c r="D548" s="32"/>
      <c r="E548" s="32"/>
      <c r="F548" s="32"/>
      <c r="G548" s="32"/>
      <c r="H548" s="32"/>
      <c r="I548" s="38"/>
      <c r="J548" s="38"/>
      <c r="K548" s="38"/>
    </row>
    <row r="549" spans="1:11" s="58" customFormat="1" ht="15.75" customHeight="1" hidden="1">
      <c r="A549" s="34"/>
      <c r="B549" s="32"/>
      <c r="C549" s="32" t="s">
        <v>423</v>
      </c>
      <c r="D549" s="32"/>
      <c r="E549" s="32"/>
      <c r="F549" s="32"/>
      <c r="G549" s="32"/>
      <c r="H549" s="32"/>
      <c r="I549" s="38"/>
      <c r="J549" s="38"/>
      <c r="K549" s="38"/>
    </row>
    <row r="550" spans="1:11" ht="23.25" customHeight="1" thickTop="1">
      <c r="A550" s="199" t="s">
        <v>424</v>
      </c>
      <c r="B550" s="31" t="s">
        <v>425</v>
      </c>
      <c r="C550" s="67"/>
      <c r="D550" s="67"/>
      <c r="E550" s="67"/>
      <c r="F550" s="67"/>
      <c r="G550" s="67"/>
      <c r="H550" s="67"/>
      <c r="I550" s="184" t="str">
        <f>I540</f>
        <v>Quyù IV/2012</v>
      </c>
      <c r="J550" s="184"/>
      <c r="K550" s="184" t="str">
        <f>K540</f>
        <v>Quyù IV/2011</v>
      </c>
    </row>
    <row r="551" spans="1:11" s="58" customFormat="1" ht="15.75" customHeight="1" hidden="1">
      <c r="A551" s="34"/>
      <c r="B551" s="26" t="s">
        <v>426</v>
      </c>
      <c r="C551" s="32"/>
      <c r="D551" s="32"/>
      <c r="E551" s="32"/>
      <c r="F551" s="32"/>
      <c r="G551" s="32"/>
      <c r="H551" s="32"/>
      <c r="I551" s="38"/>
      <c r="J551" s="38"/>
      <c r="K551" s="38"/>
    </row>
    <row r="552" spans="1:11" s="58" customFormat="1" ht="20.25" customHeight="1">
      <c r="A552" s="34"/>
      <c r="B552" s="26" t="s">
        <v>676</v>
      </c>
      <c r="C552" s="32"/>
      <c r="D552" s="32"/>
      <c r="E552" s="32"/>
      <c r="F552" s="32"/>
      <c r="G552" s="32"/>
      <c r="H552" s="32"/>
      <c r="I552" s="16">
        <v>408854400</v>
      </c>
      <c r="J552" s="38"/>
      <c r="K552" s="16">
        <v>0</v>
      </c>
    </row>
    <row r="553" spans="1:11" s="58" customFormat="1" ht="15.75" customHeight="1">
      <c r="A553" s="34"/>
      <c r="B553" s="364" t="s">
        <v>427</v>
      </c>
      <c r="C553" s="32"/>
      <c r="D553" s="32"/>
      <c r="E553" s="32"/>
      <c r="F553" s="32"/>
      <c r="G553" s="32"/>
      <c r="H553" s="32"/>
      <c r="I553" s="16"/>
      <c r="J553" s="16"/>
      <c r="K553" s="16"/>
    </row>
    <row r="554" spans="1:11" s="58" customFormat="1" ht="15.75" customHeight="1" hidden="1">
      <c r="A554" s="34"/>
      <c r="B554" s="26" t="s">
        <v>428</v>
      </c>
      <c r="C554" s="32"/>
      <c r="D554" s="32"/>
      <c r="E554" s="32"/>
      <c r="F554" s="32"/>
      <c r="G554" s="32"/>
      <c r="H554" s="32"/>
      <c r="I554" s="16"/>
      <c r="J554" s="16"/>
      <c r="K554" s="16"/>
    </row>
    <row r="555" spans="1:11" ht="15.75" customHeight="1" hidden="1">
      <c r="A555" s="25"/>
      <c r="B555" s="26" t="s">
        <v>271</v>
      </c>
      <c r="C555" s="26"/>
      <c r="D555" s="26"/>
      <c r="E555" s="26"/>
      <c r="F555" s="26"/>
      <c r="G555" s="26"/>
      <c r="H555" s="26"/>
      <c r="I555" s="16"/>
      <c r="J555" s="16"/>
      <c r="K555" s="16"/>
    </row>
    <row r="556" spans="1:11" ht="15.75" customHeight="1" hidden="1">
      <c r="A556" s="25"/>
      <c r="B556" s="26" t="s">
        <v>429</v>
      </c>
      <c r="C556" s="26"/>
      <c r="D556" s="26"/>
      <c r="E556" s="26"/>
      <c r="F556" s="26"/>
      <c r="G556" s="26"/>
      <c r="H556" s="26"/>
      <c r="I556" s="16"/>
      <c r="J556" s="16"/>
      <c r="K556" s="16"/>
    </row>
    <row r="557" spans="1:11" ht="18.75" customHeight="1" thickBot="1">
      <c r="A557" s="34"/>
      <c r="B557" s="31"/>
      <c r="C557" s="31" t="s">
        <v>124</v>
      </c>
      <c r="D557" s="32"/>
      <c r="E557" s="32"/>
      <c r="F557" s="32"/>
      <c r="G557" s="32"/>
      <c r="H557" s="32"/>
      <c r="I557" s="52">
        <f>I552+I553</f>
        <v>408854400</v>
      </c>
      <c r="J557" s="11"/>
      <c r="K557" s="52">
        <f>K552+K553</f>
        <v>0</v>
      </c>
    </row>
    <row r="558" spans="1:11" ht="22.5" customHeight="1" thickTop="1">
      <c r="A558" s="199" t="s">
        <v>430</v>
      </c>
      <c r="B558" s="31" t="s">
        <v>431</v>
      </c>
      <c r="C558" s="67"/>
      <c r="D558" s="67"/>
      <c r="E558" s="67"/>
      <c r="F558" s="67"/>
      <c r="G558" s="67"/>
      <c r="H558" s="67"/>
      <c r="I558" s="184" t="str">
        <f>I550</f>
        <v>Quyù IV/2012</v>
      </c>
      <c r="J558" s="184"/>
      <c r="K558" s="184" t="str">
        <f>K550</f>
        <v>Quyù IV/2011</v>
      </c>
    </row>
    <row r="559" spans="1:11" ht="15.75" customHeight="1">
      <c r="A559" s="25"/>
      <c r="B559" s="67" t="s">
        <v>432</v>
      </c>
      <c r="C559" s="26"/>
      <c r="D559" s="26"/>
      <c r="E559" s="26"/>
      <c r="F559" s="26"/>
      <c r="G559" s="26"/>
      <c r="H559" s="26"/>
      <c r="I559" s="16">
        <f>I545-I557</f>
        <v>52313614527</v>
      </c>
      <c r="J559" s="16"/>
      <c r="K559" s="16">
        <f>K545-K557</f>
        <v>38337546940</v>
      </c>
    </row>
    <row r="560" spans="1:11" ht="15.75" customHeight="1">
      <c r="A560" s="25"/>
      <c r="B560" s="67" t="s">
        <v>433</v>
      </c>
      <c r="C560" s="26"/>
      <c r="D560" s="26"/>
      <c r="E560" s="26"/>
      <c r="F560" s="26"/>
      <c r="G560" s="26"/>
      <c r="H560" s="26"/>
      <c r="I560" s="16">
        <v>0</v>
      </c>
      <c r="J560" s="16"/>
      <c r="K560" s="16">
        <v>0</v>
      </c>
    </row>
    <row r="561" spans="1:11" ht="20.25" customHeight="1" hidden="1">
      <c r="A561" s="25"/>
      <c r="B561" s="67" t="s">
        <v>434</v>
      </c>
      <c r="C561" s="26"/>
      <c r="D561" s="26"/>
      <c r="E561" s="26"/>
      <c r="F561" s="26"/>
      <c r="G561" s="26"/>
      <c r="H561" s="26"/>
      <c r="I561" s="16"/>
      <c r="J561" s="16"/>
      <c r="K561" s="16"/>
    </row>
    <row r="562" spans="1:11" ht="15.75" customHeight="1" hidden="1">
      <c r="A562" s="25"/>
      <c r="B562" s="67" t="s">
        <v>435</v>
      </c>
      <c r="C562" s="26"/>
      <c r="D562" s="26"/>
      <c r="E562" s="26"/>
      <c r="F562" s="26"/>
      <c r="G562" s="26"/>
      <c r="H562" s="26"/>
      <c r="I562" s="16"/>
      <c r="J562" s="16"/>
      <c r="K562" s="16"/>
    </row>
    <row r="563" spans="1:11" ht="17.25" customHeight="1" thickBot="1">
      <c r="A563" s="34"/>
      <c r="B563" s="31"/>
      <c r="C563" s="31" t="s">
        <v>124</v>
      </c>
      <c r="D563" s="32"/>
      <c r="E563" s="32"/>
      <c r="F563" s="32"/>
      <c r="G563" s="32"/>
      <c r="H563" s="32"/>
      <c r="I563" s="52">
        <f>I559</f>
        <v>52313614527</v>
      </c>
      <c r="J563" s="11"/>
      <c r="K563" s="52">
        <f>K559</f>
        <v>38337546940</v>
      </c>
    </row>
    <row r="564" spans="1:11" ht="23.25" customHeight="1" thickTop="1">
      <c r="A564" s="199" t="s">
        <v>436</v>
      </c>
      <c r="B564" s="31" t="s">
        <v>437</v>
      </c>
      <c r="C564" s="67"/>
      <c r="D564" s="67"/>
      <c r="E564" s="67"/>
      <c r="F564" s="67"/>
      <c r="G564" s="67"/>
      <c r="H564" s="67"/>
      <c r="I564" s="184" t="str">
        <f>I558</f>
        <v>Quyù IV/2012</v>
      </c>
      <c r="J564" s="184"/>
      <c r="K564" s="184" t="str">
        <f>K558</f>
        <v>Quyù IV/2011</v>
      </c>
    </row>
    <row r="565" spans="1:11" ht="15.75" customHeight="1">
      <c r="A565" s="25"/>
      <c r="B565" s="67" t="s">
        <v>438</v>
      </c>
      <c r="C565" s="67"/>
      <c r="D565" s="67"/>
      <c r="E565" s="67"/>
      <c r="F565" s="67"/>
      <c r="G565" s="67"/>
      <c r="H565" s="67"/>
      <c r="I565" s="190">
        <v>42795636953</v>
      </c>
      <c r="J565" s="190"/>
      <c r="K565" s="190">
        <v>29124868033</v>
      </c>
    </row>
    <row r="566" spans="1:11" ht="15.75" customHeight="1" hidden="1">
      <c r="A566" s="25"/>
      <c r="B566" s="67" t="s">
        <v>439</v>
      </c>
      <c r="C566" s="67"/>
      <c r="D566" s="67"/>
      <c r="E566" s="67"/>
      <c r="F566" s="67"/>
      <c r="G566" s="67"/>
      <c r="H566" s="67"/>
      <c r="I566" s="190"/>
      <c r="J566" s="190"/>
      <c r="K566" s="190"/>
    </row>
    <row r="567" spans="1:11" ht="15.75" customHeight="1">
      <c r="A567" s="25"/>
      <c r="B567" s="67" t="s">
        <v>440</v>
      </c>
      <c r="C567" s="67"/>
      <c r="D567" s="67"/>
      <c r="E567" s="67"/>
      <c r="F567" s="67"/>
      <c r="G567" s="67"/>
      <c r="H567" s="67"/>
      <c r="I567" s="190"/>
      <c r="J567" s="190"/>
      <c r="K567" s="190"/>
    </row>
    <row r="568" spans="1:11" ht="15.75" customHeight="1" hidden="1">
      <c r="A568" s="25"/>
      <c r="B568" s="67" t="s">
        <v>441</v>
      </c>
      <c r="C568" s="67"/>
      <c r="D568" s="67"/>
      <c r="E568" s="67"/>
      <c r="F568" s="67"/>
      <c r="G568" s="67"/>
      <c r="H568" s="67"/>
      <c r="I568" s="190"/>
      <c r="J568" s="190"/>
      <c r="K568" s="190"/>
    </row>
    <row r="569" spans="1:11" ht="15.75" customHeight="1" hidden="1">
      <c r="A569" s="25"/>
      <c r="B569" s="67" t="s">
        <v>442</v>
      </c>
      <c r="C569" s="67"/>
      <c r="D569" s="67"/>
      <c r="E569" s="67"/>
      <c r="F569" s="67"/>
      <c r="G569" s="67"/>
      <c r="H569" s="67"/>
      <c r="I569" s="16"/>
      <c r="J569" s="16"/>
      <c r="K569" s="16"/>
    </row>
    <row r="570" spans="1:11" ht="15.75" customHeight="1" hidden="1">
      <c r="A570" s="25"/>
      <c r="B570" s="67" t="s">
        <v>443</v>
      </c>
      <c r="C570" s="67"/>
      <c r="D570" s="67"/>
      <c r="E570" s="67"/>
      <c r="F570" s="67"/>
      <c r="G570" s="67"/>
      <c r="H570" s="67"/>
      <c r="I570" s="16"/>
      <c r="J570" s="16"/>
      <c r="K570" s="16"/>
    </row>
    <row r="571" spans="1:11" ht="15.75" customHeight="1" hidden="1">
      <c r="A571" s="25"/>
      <c r="B571" s="67" t="s">
        <v>444</v>
      </c>
      <c r="C571" s="67"/>
      <c r="D571" s="67"/>
      <c r="E571" s="67"/>
      <c r="F571" s="67"/>
      <c r="G571" s="67"/>
      <c r="H571" s="67"/>
      <c r="I571" s="16"/>
      <c r="J571" s="16"/>
      <c r="K571" s="16"/>
    </row>
    <row r="572" spans="1:11" ht="15.75" customHeight="1" hidden="1">
      <c r="A572" s="25"/>
      <c r="B572" s="67" t="s">
        <v>445</v>
      </c>
      <c r="C572" s="67"/>
      <c r="D572" s="67"/>
      <c r="E572" s="67"/>
      <c r="F572" s="67"/>
      <c r="G572" s="67"/>
      <c r="H572" s="67"/>
      <c r="I572" s="16"/>
      <c r="J572" s="16"/>
      <c r="K572" s="16"/>
    </row>
    <row r="573" spans="1:11" ht="19.5" customHeight="1" thickBot="1">
      <c r="A573" s="27"/>
      <c r="B573" s="31"/>
      <c r="C573" s="31" t="s">
        <v>124</v>
      </c>
      <c r="D573" s="31"/>
      <c r="E573" s="31"/>
      <c r="F573" s="31"/>
      <c r="G573" s="31"/>
      <c r="H573" s="31"/>
      <c r="I573" s="52">
        <f>I567+I565</f>
        <v>42795636953</v>
      </c>
      <c r="J573" s="11"/>
      <c r="K573" s="52">
        <f>K567+K565</f>
        <v>29124868033</v>
      </c>
    </row>
    <row r="574" spans="1:11" ht="19.5" customHeight="1" thickTop="1">
      <c r="A574" s="199" t="s">
        <v>295</v>
      </c>
      <c r="B574" s="31" t="s">
        <v>446</v>
      </c>
      <c r="C574" s="67"/>
      <c r="D574" s="67"/>
      <c r="E574" s="67"/>
      <c r="F574" s="67"/>
      <c r="G574" s="67"/>
      <c r="H574" s="67"/>
      <c r="I574" s="184" t="str">
        <f>I564</f>
        <v>Quyù IV/2012</v>
      </c>
      <c r="J574" s="184"/>
      <c r="K574" s="184" t="str">
        <f>K564</f>
        <v>Quyù IV/2011</v>
      </c>
    </row>
    <row r="575" spans="1:11" ht="15">
      <c r="A575" s="25"/>
      <c r="B575" s="67" t="s">
        <v>447</v>
      </c>
      <c r="C575" s="67"/>
      <c r="D575" s="67"/>
      <c r="E575" s="67"/>
      <c r="F575" s="67"/>
      <c r="G575" s="67"/>
      <c r="H575" s="26"/>
      <c r="I575" s="190">
        <v>235126173</v>
      </c>
      <c r="J575" s="190"/>
      <c r="K575" s="190">
        <v>466494653</v>
      </c>
    </row>
    <row r="576" spans="1:11" ht="15" hidden="1">
      <c r="A576" s="25"/>
      <c r="B576" s="67" t="s">
        <v>448</v>
      </c>
      <c r="C576" s="67"/>
      <c r="D576" s="67"/>
      <c r="E576" s="67"/>
      <c r="F576" s="67"/>
      <c r="G576" s="67"/>
      <c r="H576" s="26"/>
      <c r="I576" s="190"/>
      <c r="J576" s="190"/>
      <c r="K576" s="190"/>
    </row>
    <row r="577" spans="1:11" ht="15" hidden="1">
      <c r="A577" s="25"/>
      <c r="B577" s="67" t="s">
        <v>449</v>
      </c>
      <c r="C577" s="67"/>
      <c r="D577" s="67"/>
      <c r="E577" s="67"/>
      <c r="F577" s="67"/>
      <c r="G577" s="67"/>
      <c r="H577" s="26"/>
      <c r="I577" s="190"/>
      <c r="J577" s="190"/>
      <c r="K577" s="190"/>
    </row>
    <row r="578" spans="1:11" ht="15" hidden="1">
      <c r="A578" s="25"/>
      <c r="B578" s="67" t="s">
        <v>450</v>
      </c>
      <c r="C578" s="67"/>
      <c r="D578" s="67"/>
      <c r="E578" s="67"/>
      <c r="F578" s="67"/>
      <c r="G578" s="67"/>
      <c r="H578" s="26"/>
      <c r="I578" s="190"/>
      <c r="J578" s="190"/>
      <c r="K578" s="190"/>
    </row>
    <row r="579" spans="1:11" ht="19.5" customHeight="1" hidden="1">
      <c r="A579" s="25"/>
      <c r="B579" s="67" t="s">
        <v>451</v>
      </c>
      <c r="C579" s="67"/>
      <c r="D579" s="67"/>
      <c r="E579" s="67"/>
      <c r="F579" s="67"/>
      <c r="G579" s="67"/>
      <c r="H579" s="26"/>
      <c r="I579" s="190"/>
      <c r="J579" s="190"/>
      <c r="K579" s="190"/>
    </row>
    <row r="580" spans="1:11" ht="19.5" customHeight="1" hidden="1">
      <c r="A580" s="25"/>
      <c r="B580" s="67" t="s">
        <v>452</v>
      </c>
      <c r="C580" s="67"/>
      <c r="D580" s="67"/>
      <c r="E580" s="67"/>
      <c r="F580" s="67"/>
      <c r="G580" s="67"/>
      <c r="H580" s="26"/>
      <c r="I580" s="190"/>
      <c r="J580" s="190"/>
      <c r="K580" s="190"/>
    </row>
    <row r="581" spans="1:11" ht="15.75" customHeight="1" hidden="1">
      <c r="A581" s="25"/>
      <c r="B581" s="67" t="s">
        <v>453</v>
      </c>
      <c r="C581" s="67"/>
      <c r="D581" s="67"/>
      <c r="E581" s="67"/>
      <c r="F581" s="67"/>
      <c r="G581" s="67"/>
      <c r="H581" s="26"/>
      <c r="I581" s="190"/>
      <c r="J581" s="190"/>
      <c r="K581" s="190"/>
    </row>
    <row r="582" spans="1:11" ht="19.5" customHeight="1">
      <c r="A582" s="25"/>
      <c r="B582" s="67" t="s">
        <v>454</v>
      </c>
      <c r="C582" s="67"/>
      <c r="D582" s="67"/>
      <c r="E582" s="67"/>
      <c r="F582" s="67"/>
      <c r="G582" s="67"/>
      <c r="H582" s="26"/>
      <c r="I582" s="190">
        <v>1699886317</v>
      </c>
      <c r="J582" s="190"/>
      <c r="K582" s="190">
        <v>875134395</v>
      </c>
    </row>
    <row r="583" spans="1:11" ht="20.25" customHeight="1" thickBot="1">
      <c r="A583" s="27"/>
      <c r="B583" s="31"/>
      <c r="C583" s="31" t="s">
        <v>124</v>
      </c>
      <c r="D583" s="31"/>
      <c r="E583" s="31"/>
      <c r="F583" s="31"/>
      <c r="G583" s="31"/>
      <c r="H583" s="31"/>
      <c r="I583" s="52">
        <f>I582+I575</f>
        <v>1935012490</v>
      </c>
      <c r="J583" s="191"/>
      <c r="K583" s="52">
        <f>K582+K575</f>
        <v>1341629048</v>
      </c>
    </row>
    <row r="584" spans="1:11" ht="21" customHeight="1" thickTop="1">
      <c r="A584" s="199" t="s">
        <v>300</v>
      </c>
      <c r="B584" s="31" t="s">
        <v>455</v>
      </c>
      <c r="C584" s="67"/>
      <c r="D584" s="67"/>
      <c r="E584" s="67"/>
      <c r="F584" s="67"/>
      <c r="G584" s="67"/>
      <c r="H584" s="67"/>
      <c r="I584" s="184" t="str">
        <f>I574</f>
        <v>Quyù IV/2012</v>
      </c>
      <c r="J584" s="184"/>
      <c r="K584" s="184" t="str">
        <f>K574</f>
        <v>Quyù IV/2011</v>
      </c>
    </row>
    <row r="585" spans="1:11" ht="19.5" customHeight="1">
      <c r="A585" s="25"/>
      <c r="B585" s="67" t="s">
        <v>456</v>
      </c>
      <c r="C585" s="67"/>
      <c r="D585" s="67"/>
      <c r="E585" s="67"/>
      <c r="F585" s="67"/>
      <c r="G585" s="67"/>
      <c r="H585" s="26"/>
      <c r="I585" s="190">
        <v>252295439</v>
      </c>
      <c r="J585" s="190"/>
      <c r="K585" s="190">
        <v>557397719</v>
      </c>
    </row>
    <row r="586" spans="1:11" ht="15.75" customHeight="1" hidden="1">
      <c r="A586" s="152"/>
      <c r="B586" s="67" t="s">
        <v>457</v>
      </c>
      <c r="C586" s="67"/>
      <c r="D586" s="67"/>
      <c r="E586" s="67"/>
      <c r="F586" s="67"/>
      <c r="G586" s="67"/>
      <c r="H586" s="26"/>
      <c r="I586" s="200"/>
      <c r="J586" s="200"/>
      <c r="K586" s="200"/>
    </row>
    <row r="587" spans="1:11" ht="15.75" customHeight="1" hidden="1">
      <c r="A587" s="152"/>
      <c r="B587" s="67" t="s">
        <v>458</v>
      </c>
      <c r="C587" s="67"/>
      <c r="D587" s="67"/>
      <c r="E587" s="67"/>
      <c r="F587" s="67"/>
      <c r="G587" s="67"/>
      <c r="H587" s="26"/>
      <c r="I587" s="200"/>
      <c r="J587" s="200"/>
      <c r="K587" s="200"/>
    </row>
    <row r="588" spans="1:11" ht="15.75" customHeight="1" hidden="1">
      <c r="A588" s="152"/>
      <c r="B588" s="67" t="s">
        <v>459</v>
      </c>
      <c r="C588" s="67"/>
      <c r="D588" s="67"/>
      <c r="E588" s="67"/>
      <c r="F588" s="67"/>
      <c r="G588" s="67"/>
      <c r="H588" s="26"/>
      <c r="I588" s="200"/>
      <c r="J588" s="200"/>
      <c r="K588" s="200"/>
    </row>
    <row r="589" spans="1:11" ht="19.5" customHeight="1" hidden="1">
      <c r="A589" s="152"/>
      <c r="B589" s="67" t="s">
        <v>460</v>
      </c>
      <c r="C589" s="67"/>
      <c r="D589" s="67"/>
      <c r="E589" s="67"/>
      <c r="F589" s="67"/>
      <c r="G589" s="67"/>
      <c r="H589" s="26"/>
      <c r="I589" s="200"/>
      <c r="J589" s="200"/>
      <c r="K589" s="200"/>
    </row>
    <row r="590" spans="1:11" ht="15.75" customHeight="1" hidden="1">
      <c r="A590" s="152"/>
      <c r="B590" s="67" t="s">
        <v>461</v>
      </c>
      <c r="C590" s="67"/>
      <c r="D590" s="67"/>
      <c r="E590" s="67"/>
      <c r="F590" s="67"/>
      <c r="G590" s="67"/>
      <c r="H590" s="26"/>
      <c r="I590" s="200"/>
      <c r="J590" s="200"/>
      <c r="K590" s="200"/>
    </row>
    <row r="591" spans="1:11" ht="15.75" customHeight="1" hidden="1">
      <c r="A591" s="152"/>
      <c r="B591" s="67" t="s">
        <v>462</v>
      </c>
      <c r="C591" s="67"/>
      <c r="D591" s="67"/>
      <c r="E591" s="67"/>
      <c r="F591" s="67"/>
      <c r="G591" s="67"/>
      <c r="H591" s="26"/>
      <c r="I591" s="200"/>
      <c r="J591" s="200"/>
      <c r="K591" s="200"/>
    </row>
    <row r="592" spans="1:11" ht="19.5" customHeight="1">
      <c r="A592" s="152"/>
      <c r="B592" s="67" t="s">
        <v>463</v>
      </c>
      <c r="C592" s="67"/>
      <c r="D592" s="67"/>
      <c r="E592" s="67"/>
      <c r="F592" s="67"/>
      <c r="G592" s="67"/>
      <c r="H592" s="26"/>
      <c r="I592" s="190">
        <v>826022817</v>
      </c>
      <c r="J592" s="190"/>
      <c r="K592" s="190">
        <f>642481923-557397719</f>
        <v>85084204</v>
      </c>
    </row>
    <row r="593" spans="1:11" ht="19.5" customHeight="1" thickBot="1">
      <c r="A593" s="27"/>
      <c r="B593" s="31"/>
      <c r="C593" s="31" t="s">
        <v>124</v>
      </c>
      <c r="D593" s="31"/>
      <c r="E593" s="31"/>
      <c r="F593" s="31"/>
      <c r="G593" s="31"/>
      <c r="H593" s="31"/>
      <c r="I593" s="52">
        <f>I585+I592</f>
        <v>1078318256</v>
      </c>
      <c r="J593" s="11"/>
      <c r="K593" s="52">
        <f>K585+K592</f>
        <v>642481923</v>
      </c>
    </row>
    <row r="594" spans="1:11" ht="21" customHeight="1" thickTop="1">
      <c r="A594" s="199" t="s">
        <v>329</v>
      </c>
      <c r="B594" s="31" t="s">
        <v>464</v>
      </c>
      <c r="C594" s="67"/>
      <c r="D594" s="67"/>
      <c r="E594" s="67"/>
      <c r="F594" s="67"/>
      <c r="G594" s="67"/>
      <c r="H594" s="67"/>
      <c r="I594" s="184" t="str">
        <f>I584</f>
        <v>Quyù IV/2012</v>
      </c>
      <c r="J594" s="184"/>
      <c r="K594" s="184" t="str">
        <f>K584</f>
        <v>Quyù IV/2011</v>
      </c>
    </row>
    <row r="595" spans="1:11" ht="21" customHeight="1" hidden="1">
      <c r="A595" s="25"/>
      <c r="B595" s="67" t="s">
        <v>465</v>
      </c>
      <c r="C595" s="67"/>
      <c r="D595" s="67"/>
      <c r="E595" s="67"/>
      <c r="F595" s="67"/>
      <c r="G595" s="67"/>
      <c r="H595" s="26"/>
      <c r="I595" s="16">
        <v>0</v>
      </c>
      <c r="J595" s="16"/>
      <c r="K595" s="16">
        <v>0</v>
      </c>
    </row>
    <row r="596" spans="1:11" ht="19.5" customHeight="1" hidden="1">
      <c r="A596" s="25"/>
      <c r="B596" s="67" t="s">
        <v>466</v>
      </c>
      <c r="C596" s="67"/>
      <c r="D596" s="67"/>
      <c r="E596" s="67"/>
      <c r="F596" s="67"/>
      <c r="G596" s="67"/>
      <c r="H596" s="26"/>
      <c r="I596" s="16"/>
      <c r="J596" s="16"/>
      <c r="K596" s="16">
        <f>18000000*3</f>
        <v>54000000</v>
      </c>
    </row>
    <row r="597" spans="1:11" ht="19.5" customHeight="1">
      <c r="A597" s="25"/>
      <c r="B597" s="67" t="s">
        <v>464</v>
      </c>
      <c r="C597" s="67"/>
      <c r="D597" s="67"/>
      <c r="E597" s="67"/>
      <c r="F597" s="67"/>
      <c r="G597" s="67"/>
      <c r="H597" s="26"/>
      <c r="I597" s="16">
        <v>873021242</v>
      </c>
      <c r="J597" s="16"/>
      <c r="K597" s="16">
        <f>284838241-54000000</f>
        <v>230838241</v>
      </c>
    </row>
    <row r="598" spans="1:11" ht="19.5" customHeight="1" thickBot="1">
      <c r="A598" s="27"/>
      <c r="B598" s="31"/>
      <c r="C598" s="31" t="s">
        <v>124</v>
      </c>
      <c r="D598" s="31"/>
      <c r="E598" s="31"/>
      <c r="F598" s="31"/>
      <c r="G598" s="31"/>
      <c r="H598" s="31"/>
      <c r="I598" s="52">
        <f>I596+I597</f>
        <v>873021242</v>
      </c>
      <c r="J598" s="11"/>
      <c r="K598" s="52">
        <f>K596+K597</f>
        <v>284838241</v>
      </c>
    </row>
    <row r="599" spans="1:11" ht="20.25" customHeight="1" thickTop="1">
      <c r="A599" s="199" t="s">
        <v>467</v>
      </c>
      <c r="B599" s="31" t="s">
        <v>468</v>
      </c>
      <c r="C599" s="67"/>
      <c r="D599" s="67"/>
      <c r="E599" s="67"/>
      <c r="F599" s="67"/>
      <c r="G599" s="67"/>
      <c r="H599" s="67"/>
      <c r="I599" s="184" t="str">
        <f>I594</f>
        <v>Quyù IV/2012</v>
      </c>
      <c r="J599" s="184"/>
      <c r="K599" s="184" t="str">
        <f>K594</f>
        <v>Quyù IV/2011</v>
      </c>
    </row>
    <row r="600" spans="1:11" ht="3.75" customHeight="1">
      <c r="A600" s="152"/>
      <c r="B600" s="67"/>
      <c r="C600" s="67"/>
      <c r="D600" s="67"/>
      <c r="E600" s="67"/>
      <c r="F600" s="67"/>
      <c r="G600" s="67"/>
      <c r="H600" s="67"/>
      <c r="I600" s="16"/>
      <c r="J600" s="16"/>
      <c r="K600" s="16"/>
    </row>
    <row r="601" spans="1:11" ht="19.5" customHeight="1" hidden="1">
      <c r="A601" s="152"/>
      <c r="B601" s="67" t="s">
        <v>469</v>
      </c>
      <c r="C601" s="67"/>
      <c r="D601" s="67"/>
      <c r="E601" s="67"/>
      <c r="F601" s="67"/>
      <c r="G601" s="67"/>
      <c r="H601" s="67"/>
      <c r="I601" s="16">
        <v>0</v>
      </c>
      <c r="J601" s="16"/>
      <c r="K601" s="16">
        <v>0</v>
      </c>
    </row>
    <row r="602" spans="1:11" ht="19.5" customHeight="1">
      <c r="A602" s="152"/>
      <c r="B602" s="67" t="s">
        <v>468</v>
      </c>
      <c r="C602" s="67"/>
      <c r="D602" s="67"/>
      <c r="E602" s="67"/>
      <c r="F602" s="67"/>
      <c r="G602" s="67"/>
      <c r="H602" s="67"/>
      <c r="I602" s="16">
        <v>43128372</v>
      </c>
      <c r="J602" s="16"/>
      <c r="K602" s="16">
        <v>29721328</v>
      </c>
    </row>
    <row r="603" spans="1:11" ht="19.5" customHeight="1" thickBot="1">
      <c r="A603" s="27"/>
      <c r="B603" s="31"/>
      <c r="C603" s="31" t="s">
        <v>124</v>
      </c>
      <c r="D603" s="31"/>
      <c r="E603" s="31"/>
      <c r="F603" s="31"/>
      <c r="G603" s="31"/>
      <c r="H603" s="31"/>
      <c r="I603" s="52">
        <f>I602</f>
        <v>43128372</v>
      </c>
      <c r="J603" s="11"/>
      <c r="K603" s="52">
        <f>K602</f>
        <v>29721328</v>
      </c>
    </row>
    <row r="604" spans="1:11" ht="7.5" customHeight="1" thickTop="1">
      <c r="A604" s="27"/>
      <c r="B604" s="31"/>
      <c r="C604" s="31"/>
      <c r="D604" s="31"/>
      <c r="E604" s="31"/>
      <c r="F604" s="31"/>
      <c r="G604" s="31"/>
      <c r="H604" s="31"/>
      <c r="I604" s="11"/>
      <c r="J604" s="11"/>
      <c r="K604" s="11"/>
    </row>
    <row r="605" spans="1:11" ht="18.75" customHeight="1">
      <c r="A605" s="199" t="s">
        <v>398</v>
      </c>
      <c r="B605" s="31" t="s">
        <v>470</v>
      </c>
      <c r="C605" s="67"/>
      <c r="D605" s="67"/>
      <c r="E605" s="67"/>
      <c r="F605" s="67"/>
      <c r="G605" s="67"/>
      <c r="H605" s="67"/>
      <c r="I605" s="184" t="str">
        <f>I599</f>
        <v>Quyù IV/2012</v>
      </c>
      <c r="J605" s="184"/>
      <c r="K605" s="184" t="str">
        <f>K599</f>
        <v>Quyù IV/2011</v>
      </c>
    </row>
    <row r="606" spans="1:11" ht="25.5" customHeight="1">
      <c r="A606" s="36"/>
      <c r="B606" s="31" t="s">
        <v>471</v>
      </c>
      <c r="C606" s="31"/>
      <c r="D606" s="202"/>
      <c r="E606" s="202"/>
      <c r="F606" s="202"/>
      <c r="G606" s="202"/>
      <c r="H606" s="141"/>
      <c r="I606" s="11">
        <v>5415569072</v>
      </c>
      <c r="J606" s="11">
        <v>0</v>
      </c>
      <c r="K606" s="11">
        <f>K563-K573+K583-K593+K598-K603-(2618870469+2435289658)</f>
        <v>5112782818</v>
      </c>
    </row>
    <row r="607" spans="1:11" s="203" customFormat="1" ht="30" customHeight="1">
      <c r="A607" s="40"/>
      <c r="B607" s="526" t="s">
        <v>472</v>
      </c>
      <c r="C607" s="526"/>
      <c r="D607" s="526"/>
      <c r="E607" s="526"/>
      <c r="F607" s="526"/>
      <c r="G607" s="526"/>
      <c r="H607" s="32"/>
      <c r="I607" s="16">
        <v>0</v>
      </c>
      <c r="J607" s="33"/>
      <c r="K607" s="16">
        <v>0</v>
      </c>
    </row>
    <row r="608" spans="1:11" s="203" customFormat="1" ht="15.75" customHeight="1" hidden="1">
      <c r="A608" s="25"/>
      <c r="B608" s="67" t="s">
        <v>473</v>
      </c>
      <c r="C608" s="67"/>
      <c r="D608" s="204"/>
      <c r="E608" s="204"/>
      <c r="F608" s="204"/>
      <c r="G608" s="204"/>
      <c r="H608" s="67"/>
      <c r="I608" s="16"/>
      <c r="J608" s="16"/>
      <c r="K608" s="16"/>
    </row>
    <row r="609" spans="1:11" s="203" customFormat="1" ht="15.75" customHeight="1" hidden="1">
      <c r="A609" s="25"/>
      <c r="B609" s="67" t="s">
        <v>474</v>
      </c>
      <c r="C609" s="67"/>
      <c r="D609" s="204"/>
      <c r="E609" s="204"/>
      <c r="F609" s="204"/>
      <c r="G609" s="204"/>
      <c r="H609" s="67"/>
      <c r="I609" s="16"/>
      <c r="J609" s="16"/>
      <c r="K609" s="16"/>
    </row>
    <row r="610" spans="1:11" s="61" customFormat="1" ht="14.25">
      <c r="A610" s="25"/>
      <c r="B610" s="67" t="s">
        <v>669</v>
      </c>
      <c r="C610" s="67"/>
      <c r="D610" s="204"/>
      <c r="E610" s="204"/>
      <c r="F610" s="204"/>
      <c r="G610" s="204"/>
      <c r="H610" s="67"/>
      <c r="I610" s="16">
        <v>5415569072</v>
      </c>
      <c r="J610" s="16"/>
      <c r="K610" s="16">
        <f>K606+K607</f>
        <v>5112782818</v>
      </c>
    </row>
    <row r="611" spans="1:11" s="61" customFormat="1" ht="15.75" customHeight="1" hidden="1">
      <c r="A611" s="25"/>
      <c r="B611" s="67"/>
      <c r="C611" s="205" t="s">
        <v>475</v>
      </c>
      <c r="D611" s="204"/>
      <c r="E611" s="204"/>
      <c r="F611" s="204"/>
      <c r="G611" s="204"/>
      <c r="H611" s="67"/>
      <c r="I611" s="16">
        <v>3607985654</v>
      </c>
      <c r="J611" s="16"/>
      <c r="K611" s="16">
        <v>3607985654</v>
      </c>
    </row>
    <row r="612" spans="1:11" s="61" customFormat="1" ht="15.75" customHeight="1" hidden="1">
      <c r="A612" s="25"/>
      <c r="B612" s="67"/>
      <c r="C612" s="205" t="s">
        <v>476</v>
      </c>
      <c r="D612" s="204"/>
      <c r="E612" s="204"/>
      <c r="F612" s="204"/>
      <c r="G612" s="204"/>
      <c r="H612" s="67"/>
      <c r="I612" s="16">
        <v>399986364</v>
      </c>
      <c r="J612" s="16"/>
      <c r="K612" s="16">
        <v>399986364</v>
      </c>
    </row>
    <row r="613" spans="1:11" s="61" customFormat="1" ht="19.5" customHeight="1">
      <c r="A613" s="25"/>
      <c r="B613" s="67" t="s">
        <v>477</v>
      </c>
      <c r="C613" s="67"/>
      <c r="D613" s="204"/>
      <c r="E613" s="204"/>
      <c r="F613" s="204"/>
      <c r="G613" s="204"/>
      <c r="H613" s="67"/>
      <c r="I613" s="16">
        <v>284317375</v>
      </c>
      <c r="J613" s="16"/>
      <c r="K613" s="16">
        <v>383458710</v>
      </c>
    </row>
    <row r="614" spans="1:11" s="61" customFormat="1" ht="19.5" customHeight="1" hidden="1">
      <c r="A614" s="25"/>
      <c r="B614" s="67"/>
      <c r="C614" s="32" t="s">
        <v>478</v>
      </c>
      <c r="D614" s="207"/>
      <c r="E614" s="207"/>
      <c r="F614" s="207"/>
      <c r="G614" s="207"/>
      <c r="H614" s="32"/>
      <c r="I614" s="33">
        <v>270598924</v>
      </c>
      <c r="J614" s="33"/>
      <c r="K614" s="33">
        <v>270598924</v>
      </c>
    </row>
    <row r="615" spans="1:11" s="61" customFormat="1" ht="19.5" customHeight="1" hidden="1">
      <c r="A615" s="25"/>
      <c r="B615" s="67"/>
      <c r="C615" s="32" t="s">
        <v>479</v>
      </c>
      <c r="D615" s="207"/>
      <c r="E615" s="207"/>
      <c r="F615" s="207"/>
      <c r="G615" s="207"/>
      <c r="H615" s="32"/>
      <c r="I615" s="33">
        <v>99996590</v>
      </c>
      <c r="J615" s="33"/>
      <c r="K615" s="33">
        <v>99996590</v>
      </c>
    </row>
    <row r="616" spans="1:11" s="61" customFormat="1" ht="19.5" customHeight="1" hidden="1">
      <c r="A616" s="25"/>
      <c r="B616" s="208" t="s">
        <v>480</v>
      </c>
      <c r="D616" s="204"/>
      <c r="E616" s="204"/>
      <c r="F616" s="204"/>
      <c r="G616" s="204"/>
      <c r="H616" s="67"/>
      <c r="I616" s="16">
        <v>0</v>
      </c>
      <c r="J616" s="16"/>
      <c r="K616" s="16">
        <v>0</v>
      </c>
    </row>
    <row r="617" spans="1:11" s="61" customFormat="1" ht="15.75" customHeight="1" hidden="1">
      <c r="A617" s="25"/>
      <c r="B617" s="67" t="s">
        <v>481</v>
      </c>
      <c r="C617" s="67"/>
      <c r="D617" s="204"/>
      <c r="E617" s="204"/>
      <c r="F617" s="204"/>
      <c r="G617" s="204"/>
      <c r="H617" s="67"/>
      <c r="I617" s="16"/>
      <c r="J617" s="16"/>
      <c r="K617" s="16"/>
    </row>
    <row r="618" spans="1:11" s="61" customFormat="1" ht="15.75" customHeight="1" hidden="1">
      <c r="A618" s="25"/>
      <c r="B618" s="67" t="s">
        <v>482</v>
      </c>
      <c r="C618" s="67"/>
      <c r="D618" s="204"/>
      <c r="E618" s="204"/>
      <c r="F618" s="204"/>
      <c r="G618" s="204"/>
      <c r="H618" s="67"/>
      <c r="I618" s="16"/>
      <c r="J618" s="16"/>
      <c r="K618" s="16"/>
    </row>
    <row r="619" spans="1:11" s="39" customFormat="1" ht="19.5" customHeight="1" thickBot="1">
      <c r="A619" s="27"/>
      <c r="B619" s="31" t="s">
        <v>483</v>
      </c>
      <c r="C619" s="31"/>
      <c r="D619" s="202"/>
      <c r="E619" s="202"/>
      <c r="F619" s="202"/>
      <c r="G619" s="202"/>
      <c r="H619" s="31"/>
      <c r="I619" s="117">
        <f>I613</f>
        <v>284317375</v>
      </c>
      <c r="J619" s="11"/>
      <c r="K619" s="117">
        <v>4729324108</v>
      </c>
    </row>
    <row r="620" spans="1:11" ht="28.5" customHeight="1" thickTop="1">
      <c r="A620" s="25"/>
      <c r="B620" s="527" t="s">
        <v>667</v>
      </c>
      <c r="C620" s="527"/>
      <c r="D620" s="527"/>
      <c r="E620" s="527"/>
      <c r="F620" s="527"/>
      <c r="G620" s="527"/>
      <c r="H620" s="527"/>
      <c r="I620" s="527"/>
      <c r="J620" s="527"/>
      <c r="K620" s="527"/>
    </row>
    <row r="621" spans="1:11" ht="24.75" customHeight="1" hidden="1">
      <c r="A621" s="199" t="s">
        <v>404</v>
      </c>
      <c r="B621" s="31" t="s">
        <v>484</v>
      </c>
      <c r="C621" s="67"/>
      <c r="D621" s="67"/>
      <c r="E621" s="67"/>
      <c r="F621" s="67"/>
      <c r="G621" s="67"/>
      <c r="H621" s="67"/>
      <c r="I621" s="184" t="s">
        <v>380</v>
      </c>
      <c r="J621" s="185"/>
      <c r="K621" s="184" t="s">
        <v>485</v>
      </c>
    </row>
    <row r="622" spans="1:11" ht="15.75" customHeight="1" hidden="1">
      <c r="A622" s="27"/>
      <c r="B622" s="168" t="s">
        <v>486</v>
      </c>
      <c r="C622" s="50"/>
      <c r="D622" s="26"/>
      <c r="E622" s="26"/>
      <c r="F622" s="26"/>
      <c r="G622" s="26"/>
      <c r="H622" s="26"/>
      <c r="I622" s="11"/>
      <c r="J622" s="16"/>
      <c r="K622" s="11"/>
    </row>
    <row r="623" spans="1:11" ht="15.75" customHeight="1" hidden="1">
      <c r="A623" s="25"/>
      <c r="B623" s="26" t="s">
        <v>487</v>
      </c>
      <c r="C623" s="50"/>
      <c r="D623" s="210"/>
      <c r="E623" s="210"/>
      <c r="F623" s="210"/>
      <c r="G623" s="210"/>
      <c r="H623" s="211"/>
      <c r="I623" s="16"/>
      <c r="J623" s="16"/>
      <c r="K623" s="16"/>
    </row>
    <row r="624" spans="1:11" ht="15.75" customHeight="1" hidden="1">
      <c r="A624" s="25"/>
      <c r="B624" s="168" t="s">
        <v>488</v>
      </c>
      <c r="C624" s="50"/>
      <c r="D624" s="210"/>
      <c r="E624" s="210"/>
      <c r="F624" s="210"/>
      <c r="G624" s="210"/>
      <c r="H624" s="211"/>
      <c r="I624" s="16"/>
      <c r="J624" s="16"/>
      <c r="K624" s="16"/>
    </row>
    <row r="625" spans="1:11" ht="15.75" customHeight="1" hidden="1">
      <c r="A625" s="25"/>
      <c r="B625" s="26" t="s">
        <v>489</v>
      </c>
      <c r="C625" s="50"/>
      <c r="D625" s="210"/>
      <c r="E625" s="210"/>
      <c r="F625" s="210"/>
      <c r="G625" s="210"/>
      <c r="H625" s="211"/>
      <c r="I625" s="16"/>
      <c r="J625" s="16"/>
      <c r="K625" s="16"/>
    </row>
    <row r="626" spans="1:11" ht="15.75" customHeight="1" hidden="1">
      <c r="A626" s="25"/>
      <c r="B626" s="168" t="s">
        <v>486</v>
      </c>
      <c r="C626" s="50"/>
      <c r="D626" s="210"/>
      <c r="E626" s="210"/>
      <c r="F626" s="210"/>
      <c r="G626" s="210"/>
      <c r="H626" s="211"/>
      <c r="I626" s="16"/>
      <c r="J626" s="16"/>
      <c r="K626" s="16"/>
    </row>
    <row r="627" spans="1:11" ht="15.75" customHeight="1" hidden="1">
      <c r="A627" s="25"/>
      <c r="B627" s="26" t="s">
        <v>490</v>
      </c>
      <c r="C627" s="210"/>
      <c r="D627" s="210"/>
      <c r="E627" s="210"/>
      <c r="F627" s="210"/>
      <c r="G627" s="210"/>
      <c r="H627" s="211"/>
      <c r="I627" s="16"/>
      <c r="J627" s="16"/>
      <c r="K627" s="16"/>
    </row>
    <row r="628" spans="1:11" ht="15.75" customHeight="1" hidden="1">
      <c r="A628" s="25"/>
      <c r="B628" s="168" t="s">
        <v>491</v>
      </c>
      <c r="C628" s="210"/>
      <c r="D628" s="210"/>
      <c r="E628" s="210"/>
      <c r="F628" s="210"/>
      <c r="G628" s="210"/>
      <c r="H628" s="211"/>
      <c r="I628" s="16"/>
      <c r="J628" s="16"/>
      <c r="K628" s="16"/>
    </row>
    <row r="629" spans="1:11" ht="15.75" customHeight="1" hidden="1">
      <c r="A629" s="25"/>
      <c r="B629" s="26" t="s">
        <v>492</v>
      </c>
      <c r="C629" s="210"/>
      <c r="D629" s="210"/>
      <c r="E629" s="210"/>
      <c r="F629" s="210"/>
      <c r="G629" s="210"/>
      <c r="H629" s="211"/>
      <c r="I629" s="16"/>
      <c r="J629" s="16"/>
      <c r="K629" s="16"/>
    </row>
    <row r="630" spans="1:11" ht="15.75" customHeight="1" hidden="1">
      <c r="A630" s="25"/>
      <c r="B630" s="168" t="s">
        <v>491</v>
      </c>
      <c r="C630" s="210"/>
      <c r="D630" s="210"/>
      <c r="E630" s="210"/>
      <c r="F630" s="210"/>
      <c r="G630" s="210"/>
      <c r="H630" s="211"/>
      <c r="I630" s="16"/>
      <c r="J630" s="16"/>
      <c r="K630" s="16"/>
    </row>
    <row r="631" spans="1:11" ht="15.75" customHeight="1" hidden="1">
      <c r="A631" s="25"/>
      <c r="B631" s="26" t="s">
        <v>493</v>
      </c>
      <c r="C631" s="210"/>
      <c r="D631" s="210"/>
      <c r="E631" s="210"/>
      <c r="F631" s="210"/>
      <c r="G631" s="210"/>
      <c r="H631" s="211"/>
      <c r="I631" s="16"/>
      <c r="J631" s="16"/>
      <c r="K631" s="16"/>
    </row>
    <row r="632" spans="1:11" ht="19.5" customHeight="1" hidden="1">
      <c r="A632" s="27"/>
      <c r="B632" s="31"/>
      <c r="C632" s="31" t="s">
        <v>494</v>
      </c>
      <c r="D632" s="31"/>
      <c r="E632" s="31"/>
      <c r="F632" s="31"/>
      <c r="G632" s="31"/>
      <c r="H632" s="31"/>
      <c r="I632" s="52">
        <v>0</v>
      </c>
      <c r="J632" s="11"/>
      <c r="K632" s="52">
        <v>0</v>
      </c>
    </row>
    <row r="633" spans="1:11" ht="36" customHeight="1" hidden="1">
      <c r="A633" s="199" t="s">
        <v>495</v>
      </c>
      <c r="B633" s="31" t="s">
        <v>496</v>
      </c>
      <c r="C633" s="67"/>
      <c r="D633" s="67"/>
      <c r="E633" s="67"/>
      <c r="F633" s="67"/>
      <c r="G633" s="67"/>
      <c r="H633" s="67"/>
      <c r="I633" s="184" t="s">
        <v>380</v>
      </c>
      <c r="J633" s="185"/>
      <c r="K633" s="184" t="s">
        <v>485</v>
      </c>
    </row>
    <row r="634" spans="1:11" ht="15.75" customHeight="1" hidden="1">
      <c r="A634" s="25"/>
      <c r="B634" s="67" t="s">
        <v>497</v>
      </c>
      <c r="C634" s="67"/>
      <c r="D634" s="67"/>
      <c r="E634" s="67"/>
      <c r="F634" s="67"/>
      <c r="G634" s="67"/>
      <c r="H634" s="67"/>
      <c r="I634" s="16"/>
      <c r="J634" s="16"/>
      <c r="K634" s="16"/>
    </row>
    <row r="635" spans="1:11" ht="15.75" customHeight="1" hidden="1">
      <c r="A635" s="25"/>
      <c r="B635" s="67" t="s">
        <v>498</v>
      </c>
      <c r="C635" s="67"/>
      <c r="D635" s="67"/>
      <c r="E635" s="67"/>
      <c r="F635" s="67"/>
      <c r="G635" s="67"/>
      <c r="H635" s="67"/>
      <c r="I635" s="16"/>
      <c r="J635" s="16"/>
      <c r="K635" s="16"/>
    </row>
    <row r="636" spans="1:11" ht="15.75" customHeight="1" hidden="1">
      <c r="A636" s="25"/>
      <c r="B636" s="67" t="s">
        <v>499</v>
      </c>
      <c r="C636" s="67"/>
      <c r="D636" s="67"/>
      <c r="E636" s="67"/>
      <c r="F636" s="67"/>
      <c r="G636" s="67"/>
      <c r="H636" s="67"/>
      <c r="I636" s="16"/>
      <c r="J636" s="16"/>
      <c r="K636" s="16"/>
    </row>
    <row r="637" spans="1:11" ht="15.75" customHeight="1" hidden="1">
      <c r="A637" s="25"/>
      <c r="B637" s="67" t="s">
        <v>500</v>
      </c>
      <c r="C637" s="67"/>
      <c r="D637" s="67"/>
      <c r="E637" s="67"/>
      <c r="F637" s="67"/>
      <c r="G637" s="67"/>
      <c r="H637" s="67"/>
      <c r="I637" s="16"/>
      <c r="J637" s="16"/>
      <c r="K637" s="16"/>
    </row>
    <row r="638" spans="1:11" ht="15.75" customHeight="1" hidden="1">
      <c r="A638" s="25"/>
      <c r="B638" s="67" t="s">
        <v>501</v>
      </c>
      <c r="C638" s="67"/>
      <c r="D638" s="67"/>
      <c r="E638" s="67"/>
      <c r="F638" s="67"/>
      <c r="G638" s="67"/>
      <c r="H638" s="67"/>
      <c r="I638" s="16"/>
      <c r="J638" s="16"/>
      <c r="K638" s="16"/>
    </row>
    <row r="639" spans="1:11" ht="19.5" customHeight="1" hidden="1">
      <c r="A639" s="27"/>
      <c r="B639" s="31"/>
      <c r="C639" s="31" t="s">
        <v>124</v>
      </c>
      <c r="D639" s="31"/>
      <c r="E639" s="31"/>
      <c r="F639" s="31"/>
      <c r="G639" s="31"/>
      <c r="H639" s="31"/>
      <c r="I639" s="52">
        <v>0</v>
      </c>
      <c r="J639" s="11"/>
      <c r="K639" s="52">
        <v>0</v>
      </c>
    </row>
    <row r="640" spans="1:11" ht="4.5" customHeight="1">
      <c r="A640" s="27"/>
      <c r="B640" s="31"/>
      <c r="C640" s="31"/>
      <c r="D640" s="31"/>
      <c r="E640" s="31"/>
      <c r="F640" s="31"/>
      <c r="G640" s="31"/>
      <c r="H640" s="31"/>
      <c r="I640" s="11"/>
      <c r="J640" s="11"/>
      <c r="K640" s="11"/>
    </row>
    <row r="641" spans="1:11" ht="21" customHeight="1">
      <c r="A641" s="199" t="s">
        <v>404</v>
      </c>
      <c r="B641" s="31" t="s">
        <v>502</v>
      </c>
      <c r="C641" s="67"/>
      <c r="D641" s="67"/>
      <c r="E641" s="67"/>
      <c r="F641" s="67"/>
      <c r="G641" s="67"/>
      <c r="H641" s="67"/>
      <c r="I641" s="201" t="str">
        <f>I605</f>
        <v>Quyù IV/2012</v>
      </c>
      <c r="J641" s="212"/>
      <c r="K641" s="201" t="str">
        <f>K605</f>
        <v>Quyù IV/2011</v>
      </c>
    </row>
    <row r="642" spans="1:11" ht="21" customHeight="1">
      <c r="A642" s="36"/>
      <c r="B642" s="31" t="s">
        <v>503</v>
      </c>
      <c r="C642" s="31"/>
      <c r="D642" s="202"/>
      <c r="E642" s="202"/>
      <c r="F642" s="202"/>
      <c r="G642" s="202"/>
      <c r="H642" s="141"/>
      <c r="I642" s="191">
        <f>I606-I619</f>
        <v>5131251697</v>
      </c>
      <c r="J642" s="191"/>
      <c r="K642" s="191">
        <v>4729324108</v>
      </c>
    </row>
    <row r="643" spans="1:11" ht="15.75" customHeight="1">
      <c r="A643" s="27"/>
      <c r="B643" s="523" t="s">
        <v>504</v>
      </c>
      <c r="C643" s="523"/>
      <c r="D643" s="523"/>
      <c r="E643" s="523"/>
      <c r="F643" s="523"/>
      <c r="G643" s="523"/>
      <c r="H643" s="202"/>
      <c r="I643" s="191"/>
      <c r="J643" s="191"/>
      <c r="K643" s="191"/>
    </row>
    <row r="644" spans="1:11" ht="15.75" customHeight="1" hidden="1">
      <c r="A644" s="40"/>
      <c r="B644" s="32" t="s">
        <v>505</v>
      </c>
      <c r="C644" s="32"/>
      <c r="D644" s="207"/>
      <c r="E644" s="207"/>
      <c r="F644" s="207"/>
      <c r="G644" s="207"/>
      <c r="H644" s="32"/>
      <c r="I644" s="190"/>
      <c r="J644" s="190"/>
      <c r="K644" s="190"/>
    </row>
    <row r="645" spans="1:11" ht="15.75" customHeight="1" hidden="1">
      <c r="A645" s="40"/>
      <c r="B645" s="32" t="s">
        <v>506</v>
      </c>
      <c r="C645" s="32"/>
      <c r="D645" s="207"/>
      <c r="E645" s="207"/>
      <c r="F645" s="207"/>
      <c r="G645" s="207"/>
      <c r="H645" s="32"/>
      <c r="I645" s="206"/>
      <c r="J645" s="206"/>
      <c r="K645" s="206"/>
    </row>
    <row r="646" spans="1:11" ht="35.25" customHeight="1">
      <c r="A646" s="27"/>
      <c r="B646" s="522" t="s">
        <v>507</v>
      </c>
      <c r="C646" s="522"/>
      <c r="D646" s="522"/>
      <c r="E646" s="522"/>
      <c r="F646" s="160"/>
      <c r="G646" s="160"/>
      <c r="H646" s="202"/>
      <c r="I646" s="191">
        <f>I642+I643</f>
        <v>5131251697</v>
      </c>
      <c r="J646" s="191"/>
      <c r="K646" s="191">
        <f>K642+K643</f>
        <v>4729324108</v>
      </c>
    </row>
    <row r="647" spans="1:11" s="39" customFormat="1" ht="15.75" customHeight="1" thickBot="1">
      <c r="A647" s="36"/>
      <c r="B647" s="523" t="s">
        <v>502</v>
      </c>
      <c r="C647" s="523"/>
      <c r="D647" s="523"/>
      <c r="E647" s="523"/>
      <c r="F647" s="523"/>
      <c r="G647" s="523"/>
      <c r="H647" s="141"/>
      <c r="I647" s="209">
        <f>I646/4081450</f>
        <v>1257.2129260434403</v>
      </c>
      <c r="J647" s="191"/>
      <c r="K647" s="209">
        <v>1159</v>
      </c>
    </row>
    <row r="648" spans="1:11" ht="30" customHeight="1" hidden="1">
      <c r="A648" s="99" t="s">
        <v>508</v>
      </c>
      <c r="B648" s="28"/>
      <c r="C648" s="28"/>
      <c r="D648" s="28"/>
      <c r="E648" s="28"/>
      <c r="F648" s="28"/>
      <c r="G648" s="28"/>
      <c r="H648" s="28"/>
      <c r="I648" s="11"/>
      <c r="J648" s="11"/>
      <c r="K648" s="11"/>
    </row>
    <row r="649" spans="1:11" ht="34.5" customHeight="1" hidden="1">
      <c r="A649" s="30" t="s">
        <v>509</v>
      </c>
      <c r="B649" s="523" t="s">
        <v>510</v>
      </c>
      <c r="C649" s="523"/>
      <c r="D649" s="523"/>
      <c r="E649" s="523"/>
      <c r="F649" s="523"/>
      <c r="G649" s="523"/>
      <c r="H649" s="523"/>
      <c r="I649" s="523"/>
      <c r="J649" s="523"/>
      <c r="K649" s="523"/>
    </row>
    <row r="650" spans="1:11" ht="34.5" customHeight="1" hidden="1">
      <c r="A650" s="25"/>
      <c r="B650" s="524" t="s">
        <v>511</v>
      </c>
      <c r="C650" s="524"/>
      <c r="D650" s="524"/>
      <c r="E650" s="524"/>
      <c r="F650" s="524"/>
      <c r="G650" s="524"/>
      <c r="H650" s="524"/>
      <c r="I650" s="524"/>
      <c r="J650" s="524"/>
      <c r="K650" s="524"/>
    </row>
    <row r="651" spans="1:11" ht="19.5" customHeight="1" hidden="1">
      <c r="A651" s="40"/>
      <c r="B651" s="524" t="s">
        <v>512</v>
      </c>
      <c r="C651" s="524"/>
      <c r="D651" s="524"/>
      <c r="E651" s="524"/>
      <c r="F651" s="524"/>
      <c r="G651" s="524"/>
      <c r="H651" s="524"/>
      <c r="I651" s="524"/>
      <c r="J651" s="524"/>
      <c r="K651" s="524"/>
    </row>
    <row r="652" spans="1:11" ht="48" customHeight="1" hidden="1">
      <c r="A652" s="25"/>
      <c r="B652" s="524" t="s">
        <v>513</v>
      </c>
      <c r="C652" s="524"/>
      <c r="D652" s="524"/>
      <c r="E652" s="524"/>
      <c r="F652" s="524"/>
      <c r="G652" s="524"/>
      <c r="H652" s="524"/>
      <c r="I652" s="524"/>
      <c r="J652" s="524"/>
      <c r="K652" s="524"/>
    </row>
    <row r="653" spans="1:11" ht="23.25" customHeight="1" thickTop="1">
      <c r="A653" s="99" t="s">
        <v>514</v>
      </c>
      <c r="B653" s="28"/>
      <c r="C653" s="28"/>
      <c r="D653" s="28"/>
      <c r="E653" s="28"/>
      <c r="F653" s="28"/>
      <c r="G653" s="28"/>
      <c r="H653" s="28"/>
      <c r="I653" s="11"/>
      <c r="J653" s="11"/>
      <c r="K653" s="11"/>
    </row>
    <row r="654" spans="1:11" ht="18" customHeight="1" hidden="1">
      <c r="A654" s="30" t="s">
        <v>7</v>
      </c>
      <c r="B654" s="28" t="s">
        <v>515</v>
      </c>
      <c r="C654" s="26"/>
      <c r="D654" s="26"/>
      <c r="E654" s="26"/>
      <c r="F654" s="26"/>
      <c r="G654" s="26"/>
      <c r="H654" s="26"/>
      <c r="I654" s="16"/>
      <c r="J654" s="16"/>
      <c r="K654" s="16"/>
    </row>
    <row r="655" spans="1:11" ht="18" customHeight="1" hidden="1">
      <c r="A655" s="30" t="s">
        <v>10</v>
      </c>
      <c r="B655" s="213" t="s">
        <v>516</v>
      </c>
      <c r="C655" s="26"/>
      <c r="D655" s="68"/>
      <c r="E655" s="26"/>
      <c r="F655" s="26"/>
      <c r="G655" s="26"/>
      <c r="H655" s="26"/>
      <c r="I655" s="16"/>
      <c r="J655" s="16"/>
      <c r="K655" s="16"/>
    </row>
    <row r="656" spans="1:11" ht="4.5" customHeight="1" hidden="1">
      <c r="A656" s="30"/>
      <c r="B656" s="515"/>
      <c r="C656" s="515"/>
      <c r="D656" s="515"/>
      <c r="E656" s="515"/>
      <c r="F656" s="515"/>
      <c r="G656" s="515"/>
      <c r="H656" s="515"/>
      <c r="I656" s="515"/>
      <c r="J656" s="515"/>
      <c r="K656" s="515"/>
    </row>
    <row r="657" spans="1:11" ht="21" customHeight="1" hidden="1">
      <c r="A657" s="30" t="s">
        <v>13</v>
      </c>
      <c r="B657" s="213" t="s">
        <v>517</v>
      </c>
      <c r="C657" s="68"/>
      <c r="D657" s="68"/>
      <c r="E657" s="68"/>
      <c r="F657" s="68"/>
      <c r="G657" s="68"/>
      <c r="H657" s="68"/>
      <c r="I657" s="16"/>
      <c r="J657" s="16"/>
      <c r="K657" s="16"/>
    </row>
    <row r="658" spans="1:11" s="61" customFormat="1" ht="20.25" customHeight="1" hidden="1">
      <c r="A658" s="36"/>
      <c r="B658" s="214" t="s">
        <v>518</v>
      </c>
      <c r="C658" s="150"/>
      <c r="D658" s="215"/>
      <c r="E658" s="215" t="s">
        <v>519</v>
      </c>
      <c r="F658" s="215"/>
      <c r="G658" s="215" t="s">
        <v>520</v>
      </c>
      <c r="H658" s="216"/>
      <c r="I658" s="217" t="s">
        <v>521</v>
      </c>
      <c r="J658" s="101"/>
      <c r="K658" s="101" t="s">
        <v>522</v>
      </c>
    </row>
    <row r="659" spans="1:11" s="223" customFormat="1" ht="21" customHeight="1" hidden="1">
      <c r="A659" s="218"/>
      <c r="B659" s="219"/>
      <c r="C659" s="219"/>
      <c r="D659" s="220"/>
      <c r="E659" s="220"/>
      <c r="F659" s="220"/>
      <c r="G659" s="220"/>
      <c r="H659" s="219"/>
      <c r="I659" s="221"/>
      <c r="J659" s="222"/>
      <c r="K659" s="222"/>
    </row>
    <row r="660" spans="1:11" s="224" customFormat="1" ht="17.25" customHeight="1" hidden="1">
      <c r="A660" s="218"/>
      <c r="B660" s="219"/>
      <c r="C660" s="219"/>
      <c r="D660" s="220"/>
      <c r="E660" s="220"/>
      <c r="F660" s="220"/>
      <c r="G660" s="220"/>
      <c r="H660" s="219"/>
      <c r="I660" s="222"/>
      <c r="J660" s="222"/>
      <c r="K660" s="222"/>
    </row>
    <row r="661" spans="1:11" s="224" customFormat="1" ht="15.75" customHeight="1" hidden="1">
      <c r="A661" s="218"/>
      <c r="B661" s="219"/>
      <c r="C661" s="219"/>
      <c r="D661" s="220"/>
      <c r="E661" s="220"/>
      <c r="F661" s="220"/>
      <c r="G661" s="220"/>
      <c r="H661" s="219"/>
      <c r="I661" s="222"/>
      <c r="J661" s="222"/>
      <c r="K661" s="222"/>
    </row>
    <row r="662" spans="1:11" s="224" customFormat="1" ht="15.75" customHeight="1" hidden="1">
      <c r="A662" s="218"/>
      <c r="B662" s="219"/>
      <c r="C662" s="219"/>
      <c r="D662" s="220"/>
      <c r="E662" s="220"/>
      <c r="F662" s="220"/>
      <c r="G662" s="220"/>
      <c r="H662" s="219"/>
      <c r="I662" s="222"/>
      <c r="J662" s="222"/>
      <c r="K662" s="222"/>
    </row>
    <row r="663" spans="1:11" s="224" customFormat="1" ht="15.75" customHeight="1" hidden="1">
      <c r="A663" s="218"/>
      <c r="B663" s="219"/>
      <c r="C663" s="219"/>
      <c r="D663" s="220"/>
      <c r="E663" s="220"/>
      <c r="F663" s="220"/>
      <c r="G663" s="220"/>
      <c r="H663" s="219"/>
      <c r="I663" s="222"/>
      <c r="J663" s="222"/>
      <c r="K663" s="222"/>
    </row>
    <row r="664" spans="1:11" s="212" customFormat="1" ht="6" customHeight="1" hidden="1">
      <c r="A664" s="225"/>
      <c r="B664" s="226"/>
      <c r="C664" s="226"/>
      <c r="D664" s="227"/>
      <c r="E664" s="227"/>
      <c r="F664" s="227"/>
      <c r="G664" s="226"/>
      <c r="H664" s="226"/>
      <c r="I664" s="228"/>
      <c r="J664" s="228"/>
      <c r="K664" s="228"/>
    </row>
    <row r="665" spans="1:11" s="212" customFormat="1" ht="15.75" customHeight="1" hidden="1">
      <c r="A665" s="225"/>
      <c r="B665" s="226"/>
      <c r="C665" s="227"/>
      <c r="D665" s="227"/>
      <c r="E665" s="227"/>
      <c r="F665" s="227"/>
      <c r="G665" s="227"/>
      <c r="H665" s="226"/>
      <c r="I665" s="228"/>
      <c r="J665" s="228"/>
      <c r="K665" s="228"/>
    </row>
    <row r="666" spans="1:11" ht="15.75" customHeight="1" hidden="1">
      <c r="A666" s="36"/>
      <c r="B666" s="216"/>
      <c r="C666" s="229"/>
      <c r="D666" s="229"/>
      <c r="E666" s="216"/>
      <c r="F666" s="229"/>
      <c r="G666" s="229"/>
      <c r="H666" s="216"/>
      <c r="I666" s="16"/>
      <c r="J666" s="16"/>
      <c r="K666" s="16"/>
    </row>
    <row r="667" spans="1:11" ht="19.5" customHeight="1" hidden="1">
      <c r="A667" s="30" t="s">
        <v>17</v>
      </c>
      <c r="B667" s="213" t="s">
        <v>523</v>
      </c>
      <c r="C667" s="68"/>
      <c r="D667" s="68"/>
      <c r="E667" s="68"/>
      <c r="F667" s="68"/>
      <c r="G667" s="68"/>
      <c r="H667" s="68"/>
      <c r="I667" s="16"/>
      <c r="J667" s="16"/>
      <c r="K667" s="16"/>
    </row>
    <row r="668" spans="1:11" ht="18.75" customHeight="1">
      <c r="A668" s="30" t="s">
        <v>524</v>
      </c>
      <c r="B668" s="213" t="s">
        <v>525</v>
      </c>
      <c r="C668" s="68"/>
      <c r="D668" s="68"/>
      <c r="E668" s="68"/>
      <c r="F668" s="68"/>
      <c r="G668" s="68"/>
      <c r="H668" s="68"/>
      <c r="I668" s="16"/>
      <c r="J668" s="16"/>
      <c r="K668" s="16"/>
    </row>
    <row r="669" spans="1:11" ht="36.75" customHeight="1">
      <c r="A669" s="30"/>
      <c r="B669" s="516" t="s">
        <v>678</v>
      </c>
      <c r="C669" s="516"/>
      <c r="D669" s="516"/>
      <c r="E669" s="516"/>
      <c r="F669" s="516"/>
      <c r="G669" s="516"/>
      <c r="H669" s="516"/>
      <c r="I669" s="516"/>
      <c r="J669" s="516"/>
      <c r="K669" s="516"/>
    </row>
    <row r="670" spans="1:11" s="232" customFormat="1" ht="21" customHeight="1" hidden="1">
      <c r="A670" s="30"/>
      <c r="B670" s="213"/>
      <c r="C670" s="230" t="s">
        <v>526</v>
      </c>
      <c r="D670" s="213"/>
      <c r="E670" s="213"/>
      <c r="F670" s="213"/>
      <c r="G670" s="517" t="s">
        <v>527</v>
      </c>
      <c r="H670" s="517"/>
      <c r="I670" s="55" t="s">
        <v>528</v>
      </c>
      <c r="J670" s="11"/>
      <c r="K670" s="231" t="s">
        <v>529</v>
      </c>
    </row>
    <row r="671" spans="1:11" s="29" customFormat="1" ht="24" customHeight="1" hidden="1">
      <c r="A671" s="30"/>
      <c r="B671" s="518" t="s">
        <v>530</v>
      </c>
      <c r="C671" s="518"/>
      <c r="D671" s="518"/>
      <c r="E671" s="518"/>
      <c r="F671" s="68"/>
      <c r="G671" s="233" t="s">
        <v>531</v>
      </c>
      <c r="H671" s="68"/>
      <c r="I671" s="234" t="s">
        <v>532</v>
      </c>
      <c r="J671" s="235"/>
      <c r="K671" s="16">
        <v>520240951</v>
      </c>
    </row>
    <row r="672" spans="1:11" s="29" customFormat="1" ht="15.75" customHeight="1" hidden="1">
      <c r="A672" s="30"/>
      <c r="B672" s="236" t="s">
        <v>533</v>
      </c>
      <c r="C672" s="237"/>
      <c r="D672" s="68"/>
      <c r="E672" s="68"/>
      <c r="F672" s="68"/>
      <c r="G672" s="233"/>
      <c r="H672" s="68"/>
      <c r="I672" s="238"/>
      <c r="J672" s="239"/>
      <c r="K672" s="16"/>
    </row>
    <row r="673" spans="1:11" s="242" customFormat="1" ht="15.75" customHeight="1" hidden="1">
      <c r="A673" s="240"/>
      <c r="B673" s="519" t="s">
        <v>534</v>
      </c>
      <c r="C673" s="519"/>
      <c r="D673" s="519"/>
      <c r="E673" s="519"/>
      <c r="F673" s="216"/>
      <c r="G673" s="229" t="s">
        <v>531</v>
      </c>
      <c r="H673" s="216"/>
      <c r="I673" s="234" t="s">
        <v>535</v>
      </c>
      <c r="J673" s="241"/>
      <c r="K673" s="16">
        <v>520240951</v>
      </c>
    </row>
    <row r="674" spans="1:11" s="243" customFormat="1" ht="3" customHeight="1">
      <c r="A674" s="240"/>
      <c r="B674" s="214"/>
      <c r="C674" s="216"/>
      <c r="D674" s="216"/>
      <c r="E674" s="216"/>
      <c r="F674" s="216"/>
      <c r="G674" s="216"/>
      <c r="H674" s="216"/>
      <c r="I674" s="16"/>
      <c r="J674" s="16"/>
      <c r="K674" s="16"/>
    </row>
    <row r="675" spans="1:11" ht="15.75" customHeight="1" hidden="1">
      <c r="A675" s="30" t="s">
        <v>64</v>
      </c>
      <c r="B675" s="213" t="s">
        <v>536</v>
      </c>
      <c r="C675" s="68"/>
      <c r="D675" s="68"/>
      <c r="E675" s="68"/>
      <c r="F675" s="68"/>
      <c r="G675" s="68"/>
      <c r="H675" s="68"/>
      <c r="I675" s="16"/>
      <c r="J675" s="16"/>
      <c r="K675" s="16"/>
    </row>
    <row r="676" spans="1:11" ht="15.75" customHeight="1" hidden="1">
      <c r="A676" s="30" t="s">
        <v>67</v>
      </c>
      <c r="B676" s="99" t="s">
        <v>537</v>
      </c>
      <c r="C676" s="213"/>
      <c r="D676" s="68"/>
      <c r="E676" s="68"/>
      <c r="F676" s="68"/>
      <c r="G676" s="68"/>
      <c r="H676" s="68"/>
      <c r="I676" s="16"/>
      <c r="J676" s="16"/>
      <c r="K676" s="16"/>
    </row>
    <row r="677" spans="1:11" ht="15.75" customHeight="1" hidden="1">
      <c r="A677" s="25"/>
      <c r="B677" s="213" t="s">
        <v>538</v>
      </c>
      <c r="C677" s="68"/>
      <c r="D677" s="68"/>
      <c r="E677" s="68"/>
      <c r="F677" s="68"/>
      <c r="G677" s="68"/>
      <c r="H677" s="68"/>
      <c r="I677" s="16"/>
      <c r="J677" s="16"/>
      <c r="K677" s="16"/>
    </row>
    <row r="678" spans="1:11" ht="15.75" customHeight="1" hidden="1">
      <c r="A678" s="25"/>
      <c r="B678" s="25" t="s">
        <v>539</v>
      </c>
      <c r="C678" s="68" t="s">
        <v>540</v>
      </c>
      <c r="D678" s="68"/>
      <c r="E678" s="68"/>
      <c r="F678" s="68"/>
      <c r="G678" s="68"/>
      <c r="H678" s="68"/>
      <c r="I678" s="16"/>
      <c r="J678" s="16"/>
      <c r="K678" s="16"/>
    </row>
    <row r="679" spans="1:11" ht="15.75" customHeight="1" hidden="1">
      <c r="A679" s="25"/>
      <c r="B679" s="25" t="s">
        <v>541</v>
      </c>
      <c r="C679" s="68" t="s">
        <v>542</v>
      </c>
      <c r="D679" s="68"/>
      <c r="E679" s="68"/>
      <c r="F679" s="68"/>
      <c r="G679" s="68"/>
      <c r="H679" s="68"/>
      <c r="I679" s="16"/>
      <c r="J679" s="16"/>
      <c r="K679" s="16"/>
    </row>
    <row r="680" spans="1:11" ht="15.75" customHeight="1" hidden="1">
      <c r="A680" s="25"/>
      <c r="B680" s="25" t="s">
        <v>543</v>
      </c>
      <c r="C680" s="68" t="s">
        <v>544</v>
      </c>
      <c r="D680" s="68"/>
      <c r="E680" s="68"/>
      <c r="F680" s="68"/>
      <c r="G680" s="68"/>
      <c r="H680" s="68"/>
      <c r="I680" s="16"/>
      <c r="J680" s="16"/>
      <c r="K680" s="16"/>
    </row>
    <row r="681" spans="1:11" ht="15.75" customHeight="1" hidden="1">
      <c r="A681" s="25"/>
      <c r="B681" s="25" t="s">
        <v>545</v>
      </c>
      <c r="C681" s="68" t="s">
        <v>546</v>
      </c>
      <c r="D681" s="68"/>
      <c r="E681" s="68"/>
      <c r="F681" s="68"/>
      <c r="G681" s="68"/>
      <c r="H681" s="68"/>
      <c r="I681" s="16"/>
      <c r="J681" s="16"/>
      <c r="K681" s="16"/>
    </row>
    <row r="682" spans="1:11" ht="15.75" customHeight="1" hidden="1">
      <c r="A682" s="25"/>
      <c r="B682" s="25" t="s">
        <v>547</v>
      </c>
      <c r="C682" s="68" t="s">
        <v>548</v>
      </c>
      <c r="D682" s="210"/>
      <c r="E682" s="210"/>
      <c r="F682" s="210"/>
      <c r="G682" s="210"/>
      <c r="H682" s="210"/>
      <c r="I682" s="210"/>
      <c r="J682" s="210"/>
      <c r="K682" s="210"/>
    </row>
    <row r="683" spans="1:11" ht="15.75" customHeight="1" hidden="1">
      <c r="A683" s="25"/>
      <c r="B683" s="25"/>
      <c r="C683" s="68" t="s">
        <v>549</v>
      </c>
      <c r="D683" s="210"/>
      <c r="E683" s="210"/>
      <c r="F683" s="210"/>
      <c r="G683" s="210"/>
      <c r="H683" s="210"/>
      <c r="I683" s="210"/>
      <c r="J683" s="210"/>
      <c r="K683" s="210"/>
    </row>
    <row r="684" spans="1:11" ht="15.75" customHeight="1" hidden="1">
      <c r="A684" s="25"/>
      <c r="B684" s="25" t="s">
        <v>550</v>
      </c>
      <c r="C684" s="68" t="s">
        <v>551</v>
      </c>
      <c r="D684" s="68"/>
      <c r="E684" s="68"/>
      <c r="F684" s="68"/>
      <c r="G684" s="68"/>
      <c r="H684" s="68"/>
      <c r="I684" s="16"/>
      <c r="J684" s="16"/>
      <c r="K684" s="16"/>
    </row>
    <row r="685" spans="1:11" ht="15.75" customHeight="1" hidden="1">
      <c r="A685" s="25"/>
      <c r="B685" s="25" t="s">
        <v>552</v>
      </c>
      <c r="C685" s="68" t="s">
        <v>553</v>
      </c>
      <c r="D685" s="68"/>
      <c r="E685" s="68"/>
      <c r="F685" s="68"/>
      <c r="G685" s="68"/>
      <c r="H685" s="68"/>
      <c r="I685" s="16"/>
      <c r="J685" s="16"/>
      <c r="K685" s="16"/>
    </row>
    <row r="686" spans="1:11" ht="15.75" customHeight="1" hidden="1">
      <c r="A686" s="25"/>
      <c r="B686" s="25" t="s">
        <v>554</v>
      </c>
      <c r="C686" s="68" t="s">
        <v>555</v>
      </c>
      <c r="D686" s="68"/>
      <c r="E686" s="68"/>
      <c r="F686" s="68"/>
      <c r="G686" s="68"/>
      <c r="H686" s="68"/>
      <c r="I686" s="16"/>
      <c r="J686" s="16"/>
      <c r="K686" s="16"/>
    </row>
    <row r="687" spans="1:11" ht="15.75" customHeight="1" hidden="1">
      <c r="A687" s="25"/>
      <c r="B687" s="213" t="s">
        <v>556</v>
      </c>
      <c r="C687" s="68"/>
      <c r="D687" s="68"/>
      <c r="E687" s="68"/>
      <c r="F687" s="68"/>
      <c r="G687" s="68"/>
      <c r="H687" s="68"/>
      <c r="I687" s="16"/>
      <c r="J687" s="16"/>
      <c r="K687" s="16"/>
    </row>
    <row r="688" spans="1:11" ht="15.75" customHeight="1" hidden="1">
      <c r="A688" s="25"/>
      <c r="B688" s="213" t="s">
        <v>557</v>
      </c>
      <c r="C688" s="50"/>
      <c r="D688" s="156"/>
      <c r="E688" s="156"/>
      <c r="F688" s="156"/>
      <c r="G688" s="156"/>
      <c r="H688" s="156"/>
      <c r="I688" s="156"/>
      <c r="J688" s="156"/>
      <c r="K688" s="156"/>
    </row>
    <row r="689" spans="1:11" ht="15.75" customHeight="1" hidden="1">
      <c r="A689" s="25"/>
      <c r="B689" s="25" t="s">
        <v>539</v>
      </c>
      <c r="C689" s="68" t="s">
        <v>558</v>
      </c>
      <c r="D689" s="68"/>
      <c r="E689" s="68"/>
      <c r="F689" s="68"/>
      <c r="G689" s="68"/>
      <c r="H689" s="68"/>
      <c r="I689" s="16"/>
      <c r="J689" s="16"/>
      <c r="K689" s="16"/>
    </row>
    <row r="690" spans="1:11" ht="15.75" customHeight="1" hidden="1">
      <c r="A690" s="25"/>
      <c r="B690" s="25" t="s">
        <v>541</v>
      </c>
      <c r="C690" s="68" t="s">
        <v>559</v>
      </c>
      <c r="D690" s="210"/>
      <c r="E690" s="210"/>
      <c r="F690" s="210"/>
      <c r="G690" s="210"/>
      <c r="H690" s="210"/>
      <c r="I690" s="210"/>
      <c r="J690" s="210"/>
      <c r="K690" s="210"/>
    </row>
    <row r="691" spans="1:11" ht="15.75" customHeight="1" hidden="1">
      <c r="A691" s="25"/>
      <c r="B691" s="25"/>
      <c r="C691" s="68" t="s">
        <v>560</v>
      </c>
      <c r="D691" s="210"/>
      <c r="E691" s="210"/>
      <c r="F691" s="210"/>
      <c r="G691" s="210"/>
      <c r="H691" s="210"/>
      <c r="I691" s="210"/>
      <c r="J691" s="210"/>
      <c r="K691" s="210"/>
    </row>
    <row r="692" spans="1:11" ht="15.75" customHeight="1" hidden="1">
      <c r="A692" s="25"/>
      <c r="B692" s="25" t="s">
        <v>543</v>
      </c>
      <c r="C692" s="68" t="s">
        <v>551</v>
      </c>
      <c r="D692" s="68"/>
      <c r="E692" s="68"/>
      <c r="F692" s="68"/>
      <c r="G692" s="68"/>
      <c r="H692" s="68"/>
      <c r="I692" s="16"/>
      <c r="J692" s="16"/>
      <c r="K692" s="16"/>
    </row>
    <row r="693" spans="1:11" ht="15.75" customHeight="1" hidden="1">
      <c r="A693" s="25"/>
      <c r="B693" s="25" t="s">
        <v>545</v>
      </c>
      <c r="C693" s="68" t="s">
        <v>553</v>
      </c>
      <c r="D693" s="68"/>
      <c r="E693" s="68"/>
      <c r="F693" s="68"/>
      <c r="G693" s="68"/>
      <c r="H693" s="68"/>
      <c r="I693" s="16"/>
      <c r="J693" s="16"/>
      <c r="K693" s="16"/>
    </row>
    <row r="694" spans="1:11" ht="15.75" customHeight="1" hidden="1">
      <c r="A694" s="25"/>
      <c r="B694" s="25" t="s">
        <v>547</v>
      </c>
      <c r="C694" s="68" t="s">
        <v>555</v>
      </c>
      <c r="D694" s="50"/>
      <c r="E694" s="50"/>
      <c r="F694" s="50"/>
      <c r="G694" s="50"/>
      <c r="H694" s="50"/>
      <c r="I694" s="64"/>
      <c r="J694" s="64"/>
      <c r="K694" s="64"/>
    </row>
    <row r="695" spans="1:11" ht="18" customHeight="1" hidden="1">
      <c r="A695" s="244" t="s">
        <v>69</v>
      </c>
      <c r="B695" s="177" t="s">
        <v>561</v>
      </c>
      <c r="C695" s="245"/>
      <c r="D695" s="245"/>
      <c r="E695" s="245"/>
      <c r="F695" s="245"/>
      <c r="G695" s="245"/>
      <c r="H695" s="245"/>
      <c r="I695" s="116"/>
      <c r="J695" s="116"/>
      <c r="K695" s="116"/>
    </row>
    <row r="696" spans="1:11" ht="6" customHeight="1">
      <c r="A696" s="19"/>
      <c r="B696" s="28"/>
      <c r="C696" s="68"/>
      <c r="D696" s="68"/>
      <c r="E696" s="68"/>
      <c r="F696" s="68"/>
      <c r="G696" s="68"/>
      <c r="H696" s="68"/>
      <c r="I696" s="16"/>
      <c r="J696" s="16"/>
      <c r="K696" s="16"/>
    </row>
    <row r="697" spans="1:11" ht="15.75" customHeight="1">
      <c r="A697" s="25"/>
      <c r="B697" s="66"/>
      <c r="C697" s="66"/>
      <c r="D697" s="66"/>
      <c r="E697" s="66"/>
      <c r="F697" s="66"/>
      <c r="G697" s="66"/>
      <c r="H697" s="66"/>
      <c r="I697" s="520" t="s">
        <v>677</v>
      </c>
      <c r="J697" s="520"/>
      <c r="K697" s="520"/>
    </row>
    <row r="698" spans="1:11" ht="21.75" customHeight="1">
      <c r="A698" s="6"/>
      <c r="B698" s="246" t="s">
        <v>562</v>
      </c>
      <c r="D698" s="521" t="s">
        <v>668</v>
      </c>
      <c r="E698" s="521"/>
      <c r="F698" s="521"/>
      <c r="G698" s="521"/>
      <c r="H698" s="514" t="s">
        <v>563</v>
      </c>
      <c r="I698" s="514"/>
      <c r="J698" s="514"/>
      <c r="K698" s="514"/>
    </row>
    <row r="699" spans="1:11" ht="15">
      <c r="A699" s="1"/>
      <c r="B699" s="1"/>
      <c r="C699" s="1"/>
      <c r="G699" s="1"/>
      <c r="H699" s="1"/>
      <c r="I699" s="2"/>
      <c r="J699" s="2"/>
      <c r="K699" s="2"/>
    </row>
    <row r="700" spans="1:11" ht="15">
      <c r="A700" s="1"/>
      <c r="B700" s="1"/>
      <c r="C700" s="1"/>
      <c r="G700" s="1"/>
      <c r="H700" s="1"/>
      <c r="I700" s="2"/>
      <c r="J700" s="2"/>
      <c r="K700" s="2"/>
    </row>
    <row r="701" spans="1:11" ht="15">
      <c r="A701" s="1"/>
      <c r="B701" s="1"/>
      <c r="C701" s="1"/>
      <c r="G701" s="1"/>
      <c r="H701" s="1"/>
      <c r="I701" s="2"/>
      <c r="J701" s="2"/>
      <c r="K701" s="2"/>
    </row>
    <row r="702" spans="1:11" ht="15">
      <c r="A702" s="1"/>
      <c r="B702" s="1"/>
      <c r="C702" s="1"/>
      <c r="G702" s="1"/>
      <c r="H702" s="1"/>
      <c r="I702" s="2"/>
      <c r="J702" s="2"/>
      <c r="K702" s="2"/>
    </row>
    <row r="703" spans="1:11" ht="15">
      <c r="A703" s="1"/>
      <c r="B703" s="1"/>
      <c r="C703" s="1"/>
      <c r="G703" s="1"/>
      <c r="H703" s="1"/>
      <c r="I703" s="2"/>
      <c r="J703" s="2"/>
      <c r="K703" s="2"/>
    </row>
    <row r="704" spans="1:11" ht="15">
      <c r="A704" s="1"/>
      <c r="B704" s="1"/>
      <c r="C704" s="1"/>
      <c r="G704" s="1"/>
      <c r="H704" s="1"/>
      <c r="I704" s="2"/>
      <c r="J704" s="2"/>
      <c r="K704" s="2"/>
    </row>
    <row r="705" spans="1:11" ht="15">
      <c r="A705" s="1"/>
      <c r="B705" s="1"/>
      <c r="C705" s="1"/>
      <c r="D705" s="1"/>
      <c r="E705" s="1"/>
      <c r="F705" s="1"/>
      <c r="G705" s="1"/>
      <c r="H705" s="1"/>
      <c r="I705" s="1"/>
      <c r="J705" s="1"/>
      <c r="K705" s="1"/>
    </row>
  </sheetData>
  <sheetProtection/>
  <mergeCells count="124">
    <mergeCell ref="I3:K4"/>
    <mergeCell ref="B9:K9"/>
    <mergeCell ref="B12:K12"/>
    <mergeCell ref="B13:K13"/>
    <mergeCell ref="B25:K25"/>
    <mergeCell ref="B27:K27"/>
    <mergeCell ref="B28:K28"/>
    <mergeCell ref="B34:K34"/>
    <mergeCell ref="B36:K36"/>
    <mergeCell ref="B37:K37"/>
    <mergeCell ref="B38:K38"/>
    <mergeCell ref="B40:K40"/>
    <mergeCell ref="B43:K43"/>
    <mergeCell ref="B45:K45"/>
    <mergeCell ref="B46:K46"/>
    <mergeCell ref="B47:K47"/>
    <mergeCell ref="B48:K48"/>
    <mergeCell ref="B57:K57"/>
    <mergeCell ref="B58:K58"/>
    <mergeCell ref="B59:K59"/>
    <mergeCell ref="B60:K60"/>
    <mergeCell ref="B61:K61"/>
    <mergeCell ref="B62:K62"/>
    <mergeCell ref="B64:K64"/>
    <mergeCell ref="B65:K65"/>
    <mergeCell ref="B66:K66"/>
    <mergeCell ref="B67:K67"/>
    <mergeCell ref="B68:K68"/>
    <mergeCell ref="B69:K69"/>
    <mergeCell ref="B71:K71"/>
    <mergeCell ref="B72:K72"/>
    <mergeCell ref="B74:K74"/>
    <mergeCell ref="B75:K75"/>
    <mergeCell ref="B76:K76"/>
    <mergeCell ref="B77:K77"/>
    <mergeCell ref="B78:K78"/>
    <mergeCell ref="B80:K80"/>
    <mergeCell ref="B81:K81"/>
    <mergeCell ref="B83:K83"/>
    <mergeCell ref="B84:K84"/>
    <mergeCell ref="B85:K85"/>
    <mergeCell ref="B88:K88"/>
    <mergeCell ref="B90:K90"/>
    <mergeCell ref="B91:K91"/>
    <mergeCell ref="B93:K93"/>
    <mergeCell ref="B95:K95"/>
    <mergeCell ref="B96:K96"/>
    <mergeCell ref="B99:K99"/>
    <mergeCell ref="B101:K101"/>
    <mergeCell ref="B103:K103"/>
    <mergeCell ref="B105:K105"/>
    <mergeCell ref="B106:K106"/>
    <mergeCell ref="B107:K107"/>
    <mergeCell ref="B108:K108"/>
    <mergeCell ref="B110:K110"/>
    <mergeCell ref="B111:K111"/>
    <mergeCell ref="B113:K113"/>
    <mergeCell ref="B114:K114"/>
    <mergeCell ref="B115:K115"/>
    <mergeCell ref="B116:K116"/>
    <mergeCell ref="B117:K117"/>
    <mergeCell ref="B119:K119"/>
    <mergeCell ref="B120:K120"/>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E156:G156"/>
    <mergeCell ref="I156:K156"/>
    <mergeCell ref="B163:C163"/>
    <mergeCell ref="B237:K237"/>
    <mergeCell ref="B238:K238"/>
    <mergeCell ref="B239:K239"/>
    <mergeCell ref="B240:K240"/>
    <mergeCell ref="B241:K241"/>
    <mergeCell ref="B267:K267"/>
    <mergeCell ref="B268:K268"/>
    <mergeCell ref="B269:K269"/>
    <mergeCell ref="B296:K296"/>
    <mergeCell ref="B319:C319"/>
    <mergeCell ref="B339:K339"/>
    <mergeCell ref="E353:G353"/>
    <mergeCell ref="I353:K353"/>
    <mergeCell ref="B356:C356"/>
    <mergeCell ref="B365:C365"/>
    <mergeCell ref="B441:K441"/>
    <mergeCell ref="E442:G442"/>
    <mergeCell ref="I442:K442"/>
    <mergeCell ref="B521:K521"/>
    <mergeCell ref="B522:K522"/>
    <mergeCell ref="B523:K523"/>
    <mergeCell ref="B607:G607"/>
    <mergeCell ref="B620:K620"/>
    <mergeCell ref="B643:G643"/>
    <mergeCell ref="B646:E646"/>
    <mergeCell ref="B647:G647"/>
    <mergeCell ref="B649:K649"/>
    <mergeCell ref="B650:K650"/>
    <mergeCell ref="B651:K651"/>
    <mergeCell ref="B652:K652"/>
    <mergeCell ref="H698:K698"/>
    <mergeCell ref="B656:K656"/>
    <mergeCell ref="B669:K669"/>
    <mergeCell ref="G670:H670"/>
    <mergeCell ref="B671:E671"/>
    <mergeCell ref="B673:E673"/>
    <mergeCell ref="I697:K697"/>
    <mergeCell ref="D698:G698"/>
  </mergeCells>
  <printOptions/>
  <pageMargins left="0.55" right="0.19"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34"/>
  <sheetViews>
    <sheetView zoomScalePageLayoutView="0" workbookViewId="0" topLeftCell="A10">
      <selection activeCell="G21" sqref="G21"/>
    </sheetView>
  </sheetViews>
  <sheetFormatPr defaultColWidth="9.140625" defaultRowHeight="15"/>
  <cols>
    <col min="1" max="1" width="2.140625" style="0" customWidth="1"/>
    <col min="2" max="2" width="1.8515625" style="0" customWidth="1"/>
    <col min="3" max="3" width="21.28125" style="0" customWidth="1"/>
    <col min="4" max="4" width="0.85546875" style="0" customWidth="1"/>
    <col min="5" max="5" width="20.57421875" style="0" customWidth="1"/>
    <col min="6" max="6" width="0.85546875" style="0" customWidth="1"/>
    <col min="7" max="7" width="18.57421875" style="0" customWidth="1"/>
    <col min="8" max="8" width="0.71875" style="0" customWidth="1"/>
    <col min="9" max="9" width="18.421875" style="0" customWidth="1"/>
    <col min="10" max="10" width="0.85546875" style="0" customWidth="1"/>
    <col min="11" max="11" width="20.8515625" style="0" customWidth="1"/>
    <col min="12" max="12" width="0.85546875" style="0" customWidth="1"/>
    <col min="13" max="13" width="22.421875" style="0" customWidth="1"/>
    <col min="14" max="14" width="18.7109375" style="0" hidden="1" customWidth="1"/>
    <col min="15" max="15" width="15.28125" style="0" bestFit="1" customWidth="1"/>
    <col min="16" max="16" width="11.00390625" style="0" bestFit="1" customWidth="1"/>
  </cols>
  <sheetData>
    <row r="1" spans="1:251" ht="19.5" customHeight="1">
      <c r="A1" s="4" t="s">
        <v>0</v>
      </c>
      <c r="B1" s="5"/>
      <c r="C1" s="12"/>
      <c r="D1" s="12"/>
      <c r="E1" s="7"/>
      <c r="F1" s="12"/>
      <c r="G1" s="248"/>
      <c r="H1" s="12"/>
      <c r="I1" s="12"/>
      <c r="J1" s="12"/>
      <c r="K1" s="16"/>
      <c r="L1" s="16"/>
      <c r="M1" s="11" t="s">
        <v>2</v>
      </c>
      <c r="N1" s="249"/>
      <c r="O1" s="250"/>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ht="19.5" customHeight="1" hidden="1">
      <c r="A2" s="251">
        <v>0</v>
      </c>
      <c r="B2" s="14"/>
      <c r="C2" s="12"/>
      <c r="D2" s="12"/>
      <c r="E2" s="7"/>
      <c r="F2" s="12"/>
      <c r="G2" s="248"/>
      <c r="H2" s="15"/>
      <c r="I2" s="15"/>
      <c r="J2" s="15"/>
      <c r="K2" s="548" t="s">
        <v>3</v>
      </c>
      <c r="L2" s="548"/>
      <c r="M2" s="548"/>
      <c r="N2" s="252"/>
      <c r="O2" s="250"/>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1" ht="9.75" customHeight="1" hidden="1">
      <c r="A3" s="18"/>
      <c r="B3" s="7"/>
      <c r="C3" s="12"/>
      <c r="D3" s="12"/>
      <c r="E3" s="7"/>
      <c r="F3" s="12"/>
      <c r="G3" s="248"/>
      <c r="H3" s="15"/>
      <c r="I3" s="15"/>
      <c r="J3" s="15"/>
      <c r="K3" s="548"/>
      <c r="L3" s="548"/>
      <c r="M3" s="548"/>
      <c r="N3" s="252"/>
      <c r="O3" s="250"/>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15" ht="21.75" customHeight="1">
      <c r="A4" s="13" t="s">
        <v>1</v>
      </c>
      <c r="B4" s="20"/>
      <c r="C4" s="20"/>
      <c r="D4" s="20"/>
      <c r="E4" s="20"/>
      <c r="F4" s="20"/>
      <c r="G4" s="20"/>
      <c r="H4" s="20"/>
      <c r="I4" s="20"/>
      <c r="J4" s="20"/>
      <c r="K4" s="252"/>
      <c r="L4" s="252"/>
      <c r="M4" s="253"/>
      <c r="N4" s="252"/>
      <c r="O4" s="250"/>
    </row>
    <row r="5" spans="1:15" ht="21" customHeight="1">
      <c r="A5" s="21" t="s">
        <v>679</v>
      </c>
      <c r="B5" s="317"/>
      <c r="C5" s="317"/>
      <c r="D5" s="317"/>
      <c r="E5" s="317"/>
      <c r="F5" s="317"/>
      <c r="G5" s="317"/>
      <c r="H5" s="317"/>
      <c r="I5" s="317"/>
      <c r="J5" s="317"/>
      <c r="K5" s="318"/>
      <c r="L5" s="318"/>
      <c r="M5" s="319" t="s">
        <v>4</v>
      </c>
      <c r="N5" s="255"/>
      <c r="O5" s="250"/>
    </row>
    <row r="6" spans="1:13" ht="6.75" customHeight="1">
      <c r="A6" s="320"/>
      <c r="B6" s="320"/>
      <c r="C6" s="320"/>
      <c r="D6" s="320"/>
      <c r="E6" s="320"/>
      <c r="F6" s="320"/>
      <c r="G6" s="320"/>
      <c r="H6" s="320"/>
      <c r="I6" s="320"/>
      <c r="J6" s="320"/>
      <c r="K6" s="320"/>
      <c r="L6" s="320"/>
      <c r="M6" s="320"/>
    </row>
    <row r="7" spans="1:13" ht="22.5" customHeight="1">
      <c r="A7" s="321" t="s">
        <v>64</v>
      </c>
      <c r="B7" s="322" t="s">
        <v>171</v>
      </c>
      <c r="C7" s="323"/>
      <c r="D7" s="323"/>
      <c r="E7" s="323"/>
      <c r="F7" s="323"/>
      <c r="G7" s="323"/>
      <c r="H7" s="323"/>
      <c r="I7" s="324"/>
      <c r="J7" s="324"/>
      <c r="K7" s="324"/>
      <c r="L7" s="324"/>
      <c r="M7" s="324"/>
    </row>
    <row r="8" spans="1:13" ht="38.25" customHeight="1">
      <c r="A8" s="325"/>
      <c r="B8" s="326"/>
      <c r="C8" s="327" t="s">
        <v>205</v>
      </c>
      <c r="D8" s="328"/>
      <c r="E8" s="329" t="s">
        <v>174</v>
      </c>
      <c r="F8" s="328"/>
      <c r="G8" s="329" t="s">
        <v>175</v>
      </c>
      <c r="H8" s="330"/>
      <c r="I8" s="329" t="s">
        <v>176</v>
      </c>
      <c r="J8" s="331"/>
      <c r="K8" s="329" t="s">
        <v>615</v>
      </c>
      <c r="L8" s="329"/>
      <c r="M8" s="332" t="s">
        <v>209</v>
      </c>
    </row>
    <row r="9" spans="1:13" ht="17.25">
      <c r="A9" s="325"/>
      <c r="B9" s="330" t="s">
        <v>178</v>
      </c>
      <c r="C9" s="333"/>
      <c r="D9" s="333"/>
      <c r="E9" s="334"/>
      <c r="F9" s="324"/>
      <c r="G9" s="324"/>
      <c r="H9" s="334"/>
      <c r="I9" s="324"/>
      <c r="J9" s="335"/>
      <c r="K9" s="324"/>
      <c r="L9" s="324"/>
      <c r="M9" s="336"/>
    </row>
    <row r="10" spans="1:14" ht="17.25">
      <c r="A10" s="337"/>
      <c r="B10" s="330" t="s">
        <v>179</v>
      </c>
      <c r="C10" s="338"/>
      <c r="D10" s="338"/>
      <c r="E10" s="339">
        <v>13963920473</v>
      </c>
      <c r="F10" s="331"/>
      <c r="G10" s="331">
        <v>9817797711</v>
      </c>
      <c r="H10" s="339"/>
      <c r="I10" s="331">
        <v>7766552902</v>
      </c>
      <c r="J10" s="340"/>
      <c r="K10" s="331">
        <v>326095211</v>
      </c>
      <c r="L10" s="331"/>
      <c r="M10" s="331">
        <f>E10+G10+I10+K10</f>
        <v>31874366297</v>
      </c>
      <c r="N10" s="3">
        <f>M10-'[1]CDKT '!K55</f>
        <v>6878829806</v>
      </c>
    </row>
    <row r="11" spans="1:14" ht="17.25">
      <c r="A11" s="341"/>
      <c r="B11" s="342"/>
      <c r="C11" s="343" t="s">
        <v>180</v>
      </c>
      <c r="D11" s="344"/>
      <c r="E11" s="345">
        <v>0</v>
      </c>
      <c r="F11" s="346"/>
      <c r="G11" s="346">
        <v>0</v>
      </c>
      <c r="H11" s="347"/>
      <c r="I11" s="346">
        <v>2276858054</v>
      </c>
      <c r="J11" s="348"/>
      <c r="K11" s="346">
        <v>0</v>
      </c>
      <c r="L11" s="346"/>
      <c r="M11" s="331">
        <f aca="true" t="shared" si="0" ref="M11:M16">E11+G11+I11+K11</f>
        <v>2276858054</v>
      </c>
      <c r="N11" s="256"/>
    </row>
    <row r="12" spans="1:13" ht="17.25">
      <c r="A12" s="341"/>
      <c r="B12" s="342"/>
      <c r="C12" s="343" t="s">
        <v>616</v>
      </c>
      <c r="D12" s="344"/>
      <c r="E12" s="334">
        <v>515014916</v>
      </c>
      <c r="F12" s="344"/>
      <c r="G12" s="334">
        <v>612199910</v>
      </c>
      <c r="H12" s="345"/>
      <c r="I12" s="345">
        <v>0</v>
      </c>
      <c r="J12" s="345"/>
      <c r="K12" s="345">
        <v>0</v>
      </c>
      <c r="L12" s="348"/>
      <c r="M12" s="331">
        <f t="shared" si="0"/>
        <v>1127214826</v>
      </c>
    </row>
    <row r="13" spans="1:13" ht="17.25">
      <c r="A13" s="341"/>
      <c r="B13" s="342"/>
      <c r="C13" s="343" t="s">
        <v>182</v>
      </c>
      <c r="D13" s="344"/>
      <c r="E13" s="345">
        <v>0</v>
      </c>
      <c r="F13" s="344"/>
      <c r="G13" s="345">
        <v>0</v>
      </c>
      <c r="H13" s="345"/>
      <c r="I13" s="345">
        <v>0</v>
      </c>
      <c r="J13" s="345"/>
      <c r="K13" s="345">
        <v>0</v>
      </c>
      <c r="L13" s="346"/>
      <c r="M13" s="331">
        <f t="shared" si="0"/>
        <v>0</v>
      </c>
    </row>
    <row r="14" spans="1:13" ht="17.25">
      <c r="A14" s="341"/>
      <c r="B14" s="342"/>
      <c r="C14" s="343" t="s">
        <v>183</v>
      </c>
      <c r="D14" s="344"/>
      <c r="E14" s="345">
        <v>0</v>
      </c>
      <c r="F14" s="344"/>
      <c r="G14" s="345">
        <v>0</v>
      </c>
      <c r="H14" s="345"/>
      <c r="I14" s="345">
        <v>0</v>
      </c>
      <c r="J14" s="345"/>
      <c r="K14" s="345">
        <v>0</v>
      </c>
      <c r="L14" s="348"/>
      <c r="M14" s="331">
        <f t="shared" si="0"/>
        <v>0</v>
      </c>
    </row>
    <row r="15" spans="1:13" ht="17.25">
      <c r="A15" s="341"/>
      <c r="B15" s="342"/>
      <c r="C15" s="343" t="s">
        <v>184</v>
      </c>
      <c r="D15" s="344"/>
      <c r="E15" s="345">
        <v>0</v>
      </c>
      <c r="F15" s="346"/>
      <c r="G15" s="345">
        <v>0</v>
      </c>
      <c r="H15" s="345"/>
      <c r="I15" s="346">
        <v>233371429</v>
      </c>
      <c r="J15" s="345"/>
      <c r="K15" s="345">
        <v>0</v>
      </c>
      <c r="L15" s="346"/>
      <c r="M15" s="331">
        <f t="shared" si="0"/>
        <v>233371429</v>
      </c>
    </row>
    <row r="16" spans="1:13" ht="17.25">
      <c r="A16" s="341"/>
      <c r="B16" s="342"/>
      <c r="C16" s="349" t="s">
        <v>185</v>
      </c>
      <c r="D16" s="344"/>
      <c r="E16" s="347">
        <v>14772750</v>
      </c>
      <c r="F16" s="344"/>
      <c r="G16" s="345">
        <v>0</v>
      </c>
      <c r="H16" s="345"/>
      <c r="I16" s="346">
        <v>0</v>
      </c>
      <c r="J16" s="345"/>
      <c r="K16" s="346">
        <v>0</v>
      </c>
      <c r="L16" s="348"/>
      <c r="M16" s="331">
        <f t="shared" si="0"/>
        <v>14772750</v>
      </c>
    </row>
    <row r="17" spans="1:15" ht="17.25">
      <c r="A17" s="337"/>
      <c r="B17" s="326" t="s">
        <v>186</v>
      </c>
      <c r="C17" s="350"/>
      <c r="D17" s="338"/>
      <c r="E17" s="350">
        <f>E10+E11+E12+E13-E14-E15-E16</f>
        <v>14464162639</v>
      </c>
      <c r="F17" s="338"/>
      <c r="G17" s="350">
        <f>G10+G11+G12+G13-G14-G15-G16</f>
        <v>10429997621</v>
      </c>
      <c r="H17" s="338"/>
      <c r="I17" s="350">
        <f>I10+I11+I12+I13-I14-I15-I16</f>
        <v>9810039527</v>
      </c>
      <c r="J17" s="340"/>
      <c r="K17" s="350">
        <f>K10+K11+K12+K13-K14-K15-K16</f>
        <v>326095211</v>
      </c>
      <c r="L17" s="338"/>
      <c r="M17" s="350">
        <f>M10+M11+M12+M13-M14-M15-M16</f>
        <v>35030294998</v>
      </c>
      <c r="N17" s="3">
        <f>M17-'[1]CDKT '!I55</f>
        <v>7068705601</v>
      </c>
      <c r="O17" s="2"/>
    </row>
    <row r="18" spans="1:13" ht="17.25">
      <c r="A18" s="325"/>
      <c r="B18" s="330" t="s">
        <v>187</v>
      </c>
      <c r="C18" s="333"/>
      <c r="D18" s="333"/>
      <c r="E18" s="334"/>
      <c r="F18" s="324"/>
      <c r="G18" s="324"/>
      <c r="H18" s="334"/>
      <c r="I18" s="324"/>
      <c r="J18" s="335"/>
      <c r="K18" s="324"/>
      <c r="L18" s="324"/>
      <c r="M18" s="340"/>
    </row>
    <row r="19" spans="1:14" ht="17.25">
      <c r="A19" s="337"/>
      <c r="B19" s="323" t="s">
        <v>179</v>
      </c>
      <c r="C19" s="351"/>
      <c r="D19" s="351"/>
      <c r="E19" s="334">
        <v>11547688150</v>
      </c>
      <c r="F19" s="324"/>
      <c r="G19" s="324">
        <v>6490015555</v>
      </c>
      <c r="H19" s="334"/>
      <c r="I19" s="324">
        <v>4462996743</v>
      </c>
      <c r="J19" s="324"/>
      <c r="K19" s="324">
        <v>308206755</v>
      </c>
      <c r="L19" s="324"/>
      <c r="M19" s="331">
        <f>SUM(E19:K19)</f>
        <v>22808907203</v>
      </c>
      <c r="N19" s="257">
        <f>M19+'[1]CDKT '!K56</f>
        <v>3713745946</v>
      </c>
    </row>
    <row r="20" spans="1:14" ht="17.25">
      <c r="A20" s="341"/>
      <c r="B20" s="343"/>
      <c r="C20" s="343" t="s">
        <v>188</v>
      </c>
      <c r="D20" s="352"/>
      <c r="E20" s="347">
        <v>711139429</v>
      </c>
      <c r="F20" s="346"/>
      <c r="G20" s="346">
        <f>1031830917+36782354</f>
        <v>1068613271</v>
      </c>
      <c r="H20" s="347"/>
      <c r="I20" s="346">
        <v>722707913</v>
      </c>
      <c r="J20" s="346"/>
      <c r="K20" s="346">
        <v>17888456</v>
      </c>
      <c r="L20" s="346"/>
      <c r="M20" s="331">
        <f aca="true" t="shared" si="1" ref="M20:M25">SUM(E20:K20)</f>
        <v>2520349069</v>
      </c>
      <c r="N20" s="256"/>
    </row>
    <row r="21" spans="1:14" ht="17.25">
      <c r="A21" s="341"/>
      <c r="B21" s="343"/>
      <c r="C21" s="343" t="s">
        <v>182</v>
      </c>
      <c r="D21" s="352"/>
      <c r="E21" s="345">
        <v>0</v>
      </c>
      <c r="F21" s="345"/>
      <c r="G21" s="345">
        <v>0</v>
      </c>
      <c r="H21" s="345"/>
      <c r="I21" s="346">
        <v>0</v>
      </c>
      <c r="J21" s="345"/>
      <c r="K21" s="345">
        <v>0</v>
      </c>
      <c r="L21" s="346"/>
      <c r="M21" s="331">
        <f t="shared" si="1"/>
        <v>0</v>
      </c>
      <c r="N21" s="256"/>
    </row>
    <row r="22" spans="1:14" ht="17.25">
      <c r="A22" s="341"/>
      <c r="B22" s="343"/>
      <c r="C22" s="343" t="s">
        <v>183</v>
      </c>
      <c r="D22" s="352"/>
      <c r="E22" s="345">
        <v>0</v>
      </c>
      <c r="F22" s="345"/>
      <c r="G22" s="345">
        <v>0</v>
      </c>
      <c r="H22" s="345"/>
      <c r="I22" s="346">
        <v>0</v>
      </c>
      <c r="J22" s="345"/>
      <c r="K22" s="345">
        <v>0</v>
      </c>
      <c r="L22" s="346"/>
      <c r="M22" s="331">
        <f t="shared" si="1"/>
        <v>0</v>
      </c>
      <c r="N22" s="256"/>
    </row>
    <row r="23" spans="1:14" ht="17.25">
      <c r="A23" s="341"/>
      <c r="B23" s="343"/>
      <c r="C23" s="343" t="s">
        <v>184</v>
      </c>
      <c r="D23" s="352"/>
      <c r="E23" s="345">
        <v>0</v>
      </c>
      <c r="F23" s="345"/>
      <c r="G23" s="345">
        <v>0</v>
      </c>
      <c r="H23" s="345"/>
      <c r="I23" s="346">
        <v>233371429</v>
      </c>
      <c r="J23" s="345"/>
      <c r="K23" s="345">
        <v>0</v>
      </c>
      <c r="L23" s="346"/>
      <c r="M23" s="331">
        <f t="shared" si="1"/>
        <v>233371429</v>
      </c>
      <c r="N23" s="256"/>
    </row>
    <row r="24" spans="1:14" ht="17.25">
      <c r="A24" s="341"/>
      <c r="B24" s="343"/>
      <c r="C24" s="349" t="s">
        <v>185</v>
      </c>
      <c r="D24" s="352"/>
      <c r="E24" s="347">
        <f>2462124</f>
        <v>2462124</v>
      </c>
      <c r="F24" s="347"/>
      <c r="G24" s="347">
        <v>0</v>
      </c>
      <c r="H24" s="347"/>
      <c r="I24" s="346">
        <v>0</v>
      </c>
      <c r="J24" s="347"/>
      <c r="K24" s="347">
        <v>0</v>
      </c>
      <c r="L24" s="346"/>
      <c r="M24" s="331">
        <f t="shared" si="1"/>
        <v>2462124</v>
      </c>
      <c r="N24" s="256"/>
    </row>
    <row r="25" spans="1:14" ht="17.25">
      <c r="A25" s="337"/>
      <c r="B25" s="326" t="s">
        <v>186</v>
      </c>
      <c r="C25" s="353"/>
      <c r="D25" s="354"/>
      <c r="E25" s="353">
        <f>E19+E20+E21+E22-E23-E24</f>
        <v>12256365455</v>
      </c>
      <c r="F25" s="354"/>
      <c r="G25" s="353">
        <f>G19+G20+G21+G22-G23-G24</f>
        <v>7558628826</v>
      </c>
      <c r="H25" s="354"/>
      <c r="I25" s="353">
        <f>I19+I20+I21+I22-I23-I24</f>
        <v>4952333227</v>
      </c>
      <c r="J25" s="331"/>
      <c r="K25" s="353">
        <f>K19+K20+K21+K22-K23-K24</f>
        <v>326095211</v>
      </c>
      <c r="L25" s="354"/>
      <c r="M25" s="363">
        <f t="shared" si="1"/>
        <v>25093422719</v>
      </c>
      <c r="N25" s="258">
        <f>M25--'[1]CDKT '!I56</f>
        <v>4094204426</v>
      </c>
    </row>
    <row r="26" spans="1:13" ht="17.25">
      <c r="A26" s="325"/>
      <c r="B26" s="330" t="s">
        <v>189</v>
      </c>
      <c r="C26" s="333"/>
      <c r="D26" s="333"/>
      <c r="E26" s="334"/>
      <c r="F26" s="324"/>
      <c r="G26" s="324"/>
      <c r="H26" s="334"/>
      <c r="I26" s="324"/>
      <c r="J26" s="335"/>
      <c r="K26" s="324"/>
      <c r="L26" s="324"/>
      <c r="M26" s="340"/>
    </row>
    <row r="27" spans="1:14" ht="17.25">
      <c r="A27" s="337"/>
      <c r="B27" s="355" t="s">
        <v>179</v>
      </c>
      <c r="C27" s="351"/>
      <c r="D27" s="351"/>
      <c r="E27" s="351">
        <v>2416232323</v>
      </c>
      <c r="F27" s="351"/>
      <c r="G27" s="351">
        <v>3287082913</v>
      </c>
      <c r="H27" s="351">
        <v>0</v>
      </c>
      <c r="I27" s="351">
        <v>3303556159</v>
      </c>
      <c r="J27" s="324">
        <v>0</v>
      </c>
      <c r="K27" s="351">
        <v>58587699</v>
      </c>
      <c r="L27" s="351"/>
      <c r="M27" s="331">
        <f>E27+G27+I27+K27</f>
        <v>9065459094</v>
      </c>
      <c r="N27" s="259">
        <f>M27-'[1]CDKT '!K54</f>
        <v>3165083860</v>
      </c>
    </row>
    <row r="28" spans="1:15" ht="18" thickBot="1">
      <c r="A28" s="337"/>
      <c r="B28" s="356" t="s">
        <v>186</v>
      </c>
      <c r="C28" s="357"/>
      <c r="D28" s="351"/>
      <c r="E28" s="357">
        <f>E17-E25</f>
        <v>2207797184</v>
      </c>
      <c r="F28" s="351"/>
      <c r="G28" s="357">
        <f>G17-G25</f>
        <v>2871368795</v>
      </c>
      <c r="H28" s="351">
        <v>0</v>
      </c>
      <c r="I28" s="357">
        <f>I17-I25</f>
        <v>4857706300</v>
      </c>
      <c r="J28" s="324">
        <v>0</v>
      </c>
      <c r="K28" s="357">
        <f>K17-K25</f>
        <v>0</v>
      </c>
      <c r="L28" s="351"/>
      <c r="M28" s="358">
        <f>E28+G28+I28+K28</f>
        <v>9936872279</v>
      </c>
      <c r="N28" s="259">
        <f>M28-'[1]CDKT '!I54</f>
        <v>2974501175</v>
      </c>
      <c r="O28" s="2"/>
    </row>
    <row r="29" ht="15.75" thickTop="1">
      <c r="M29" s="260"/>
    </row>
    <row r="30" spans="3:13" ht="15" hidden="1">
      <c r="C30" s="526" t="s">
        <v>612</v>
      </c>
      <c r="D30" s="526"/>
      <c r="E30" s="526"/>
      <c r="F30" s="526"/>
      <c r="G30" s="526"/>
      <c r="H30" s="526"/>
      <c r="I30" s="526"/>
      <c r="J30" s="526"/>
      <c r="K30" s="526"/>
      <c r="L30" s="526"/>
      <c r="M30" s="260"/>
    </row>
    <row r="31" spans="3:12" ht="15" hidden="1">
      <c r="C31" s="526" t="s">
        <v>190</v>
      </c>
      <c r="D31" s="526"/>
      <c r="E31" s="526"/>
      <c r="F31" s="526"/>
      <c r="G31" s="526"/>
      <c r="H31" s="526"/>
      <c r="I31" s="526"/>
      <c r="J31" s="526"/>
      <c r="K31" s="526"/>
      <c r="L31" s="526"/>
    </row>
    <row r="32" spans="3:12" ht="15" hidden="1">
      <c r="C32" s="534" t="s">
        <v>191</v>
      </c>
      <c r="D32" s="534"/>
      <c r="E32" s="534"/>
      <c r="F32" s="534"/>
      <c r="G32" s="534"/>
      <c r="H32" s="534"/>
      <c r="I32" s="534"/>
      <c r="J32" s="534"/>
      <c r="K32" s="534"/>
      <c r="L32" s="534"/>
    </row>
    <row r="33" spans="3:12" ht="15" hidden="1">
      <c r="C33" s="534" t="s">
        <v>192</v>
      </c>
      <c r="D33" s="534"/>
      <c r="E33" s="534"/>
      <c r="F33" s="534"/>
      <c r="G33" s="534"/>
      <c r="H33" s="534"/>
      <c r="I33" s="534"/>
      <c r="J33" s="534"/>
      <c r="K33" s="534"/>
      <c r="L33" s="534"/>
    </row>
    <row r="34" spans="3:12" ht="15" hidden="1">
      <c r="C34" s="534" t="s">
        <v>193</v>
      </c>
      <c r="D34" s="534"/>
      <c r="E34" s="534"/>
      <c r="F34" s="534"/>
      <c r="G34" s="534"/>
      <c r="H34" s="534"/>
      <c r="I34" s="534"/>
      <c r="J34" s="534"/>
      <c r="K34" s="534"/>
      <c r="L34" s="534"/>
    </row>
  </sheetData>
  <sheetProtection/>
  <mergeCells count="6">
    <mergeCell ref="K2:M3"/>
    <mergeCell ref="C30:L30"/>
    <mergeCell ref="C31:L31"/>
    <mergeCell ref="C32:L32"/>
    <mergeCell ref="C33:L33"/>
    <mergeCell ref="C34:L34"/>
  </mergeCells>
  <printOptions horizontalCentered="1"/>
  <pageMargins left="0.3937007874015748" right="0.15748031496062992"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P39"/>
  <sheetViews>
    <sheetView zoomScalePageLayoutView="0" workbookViewId="0" topLeftCell="A1">
      <selection activeCell="A6" sqref="A6"/>
    </sheetView>
  </sheetViews>
  <sheetFormatPr defaultColWidth="9.140625" defaultRowHeight="15"/>
  <cols>
    <col min="1" max="1" width="3.8515625" style="249" customWidth="1"/>
    <col min="2" max="2" width="11.421875" style="249" customWidth="1"/>
    <col min="3" max="3" width="5.421875" style="249" customWidth="1"/>
    <col min="4" max="4" width="13.28125" style="249" customWidth="1"/>
    <col min="5" max="5" width="14.00390625" style="249" customWidth="1"/>
    <col min="6" max="6" width="13.421875" style="249" customWidth="1"/>
    <col min="7" max="7" width="13.8515625" style="249" customWidth="1"/>
    <col min="8" max="8" width="14.140625" style="249" customWidth="1"/>
    <col min="9" max="9" width="13.28125" style="249" customWidth="1"/>
    <col min="10" max="10" width="10.7109375" style="249" customWidth="1"/>
    <col min="11" max="11" width="14.8515625" style="261" customWidth="1"/>
    <col min="12" max="12" width="15.00390625" style="249" customWidth="1"/>
    <col min="13" max="13" width="18.7109375" style="249" hidden="1" customWidth="1"/>
    <col min="14" max="14" width="15.8515625" style="249" hidden="1" customWidth="1"/>
    <col min="15" max="15" width="12.8515625" style="249" customWidth="1"/>
    <col min="16" max="16" width="16.57421875" style="249" hidden="1" customWidth="1"/>
    <col min="17" max="16384" width="9.140625" style="249" customWidth="1"/>
  </cols>
  <sheetData>
    <row r="1" spans="1:250" ht="19.5" customHeight="1">
      <c r="A1" s="4" t="s">
        <v>0</v>
      </c>
      <c r="B1" s="5"/>
      <c r="C1" s="12"/>
      <c r="D1" s="12"/>
      <c r="E1" s="7"/>
      <c r="F1" s="12"/>
      <c r="G1" s="248"/>
      <c r="H1" s="12"/>
      <c r="I1" s="12"/>
      <c r="J1" s="12"/>
      <c r="K1" s="16"/>
      <c r="L1" s="11" t="s">
        <v>2</v>
      </c>
      <c r="N1" s="250"/>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row>
    <row r="2" spans="1:250" ht="19.5" customHeight="1" hidden="1">
      <c r="A2" s="251">
        <v>0</v>
      </c>
      <c r="B2" s="14"/>
      <c r="C2" s="12"/>
      <c r="D2" s="12"/>
      <c r="E2" s="7"/>
      <c r="F2" s="12"/>
      <c r="G2" s="248"/>
      <c r="H2" s="15"/>
      <c r="I2" s="15"/>
      <c r="J2" s="15"/>
      <c r="K2" s="548" t="s">
        <v>3</v>
      </c>
      <c r="L2" s="548"/>
      <c r="M2" s="252"/>
      <c r="N2" s="250"/>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row>
    <row r="3" spans="1:250" ht="9.75" customHeight="1" hidden="1">
      <c r="A3" s="18"/>
      <c r="B3" s="7"/>
      <c r="C3" s="12"/>
      <c r="D3" s="12"/>
      <c r="E3" s="7"/>
      <c r="F3" s="12"/>
      <c r="G3" s="248"/>
      <c r="H3" s="15"/>
      <c r="I3" s="15"/>
      <c r="J3" s="15"/>
      <c r="K3" s="548"/>
      <c r="L3" s="548"/>
      <c r="M3" s="252"/>
      <c r="N3" s="250"/>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row>
    <row r="4" spans="1:14" ht="24.75" customHeight="1">
      <c r="A4" s="13" t="s">
        <v>1</v>
      </c>
      <c r="B4" s="20"/>
      <c r="C4" s="20"/>
      <c r="D4" s="20"/>
      <c r="E4" s="20"/>
      <c r="F4" s="20"/>
      <c r="G4" s="20"/>
      <c r="H4" s="20"/>
      <c r="I4" s="20"/>
      <c r="J4" s="20"/>
      <c r="K4" s="252"/>
      <c r="L4" s="253"/>
      <c r="M4" s="252"/>
      <c r="N4" s="250"/>
    </row>
    <row r="5" spans="1:14" ht="18" customHeight="1">
      <c r="A5" s="21" t="s">
        <v>679</v>
      </c>
      <c r="B5" s="22"/>
      <c r="C5" s="22"/>
      <c r="D5" s="22"/>
      <c r="E5" s="22"/>
      <c r="F5" s="22"/>
      <c r="G5" s="22"/>
      <c r="H5" s="22"/>
      <c r="I5" s="22"/>
      <c r="J5" s="22"/>
      <c r="K5" s="23"/>
      <c r="L5" s="254" t="s">
        <v>4</v>
      </c>
      <c r="M5" s="255"/>
      <c r="N5" s="250"/>
    </row>
    <row r="6" spans="1:2" ht="30" customHeight="1">
      <c r="A6" s="98" t="s">
        <v>344</v>
      </c>
      <c r="B6" s="31" t="s">
        <v>345</v>
      </c>
    </row>
    <row r="7" spans="1:2" ht="19.5" customHeight="1">
      <c r="A7" s="27"/>
      <c r="B7" s="28" t="s">
        <v>346</v>
      </c>
    </row>
    <row r="8" spans="1:2" ht="3" customHeight="1">
      <c r="A8" s="27"/>
      <c r="B8" s="28"/>
    </row>
    <row r="9" spans="1:12" ht="45.75" customHeight="1">
      <c r="A9" s="552" t="s">
        <v>173</v>
      </c>
      <c r="B9" s="552"/>
      <c r="C9" s="552"/>
      <c r="D9" s="262" t="s">
        <v>617</v>
      </c>
      <c r="E9" s="262" t="s">
        <v>618</v>
      </c>
      <c r="F9" s="262" t="s">
        <v>619</v>
      </c>
      <c r="G9" s="262" t="s">
        <v>360</v>
      </c>
      <c r="H9" s="262" t="s">
        <v>620</v>
      </c>
      <c r="I9" s="262" t="s">
        <v>390</v>
      </c>
      <c r="J9" s="262" t="s">
        <v>621</v>
      </c>
      <c r="K9" s="263" t="s">
        <v>622</v>
      </c>
      <c r="L9" s="262" t="s">
        <v>124</v>
      </c>
    </row>
    <row r="10" spans="1:12" ht="15.75" customHeight="1">
      <c r="A10" s="264" t="s">
        <v>350</v>
      </c>
      <c r="B10" s="265"/>
      <c r="C10" s="265"/>
      <c r="D10" s="266">
        <v>41088000000</v>
      </c>
      <c r="E10" s="266">
        <v>10234018300</v>
      </c>
      <c r="F10" s="266">
        <v>3903636467</v>
      </c>
      <c r="G10" s="267">
        <v>-4000872355</v>
      </c>
      <c r="H10" s="266">
        <v>3186403717</v>
      </c>
      <c r="I10" s="266">
        <v>3790541371</v>
      </c>
      <c r="J10" s="268">
        <v>0</v>
      </c>
      <c r="K10" s="267">
        <v>12328191886</v>
      </c>
      <c r="L10" s="266">
        <v>70529919386</v>
      </c>
    </row>
    <row r="11" spans="1:12" ht="15.75">
      <c r="A11" s="26"/>
      <c r="B11" s="97" t="s">
        <v>351</v>
      </c>
      <c r="C11" s="97"/>
      <c r="D11" s="314">
        <v>1942500000</v>
      </c>
      <c r="E11" s="9">
        <v>0</v>
      </c>
      <c r="F11" s="314">
        <v>0</v>
      </c>
      <c r="G11" s="315">
        <v>0</v>
      </c>
      <c r="H11" s="314">
        <v>0</v>
      </c>
      <c r="I11" s="314">
        <v>0</v>
      </c>
      <c r="J11" s="269">
        <v>0</v>
      </c>
      <c r="K11" s="9">
        <v>0</v>
      </c>
      <c r="L11" s="316">
        <v>1942500000</v>
      </c>
    </row>
    <row r="12" spans="1:12" ht="15.75" customHeight="1">
      <c r="A12" s="28"/>
      <c r="B12" s="67" t="s">
        <v>623</v>
      </c>
      <c r="C12" s="97"/>
      <c r="D12" s="314">
        <v>0</v>
      </c>
      <c r="E12" s="315">
        <v>0</v>
      </c>
      <c r="F12" s="315">
        <v>0</v>
      </c>
      <c r="G12" s="315">
        <v>0</v>
      </c>
      <c r="H12" s="314">
        <v>0</v>
      </c>
      <c r="I12" s="314">
        <v>0</v>
      </c>
      <c r="J12" s="269">
        <v>0</v>
      </c>
      <c r="K12" s="9">
        <v>13035888443</v>
      </c>
      <c r="L12" s="271">
        <v>13035888443</v>
      </c>
    </row>
    <row r="13" spans="1:12" ht="15.75">
      <c r="A13" s="28"/>
      <c r="B13" s="97" t="s">
        <v>182</v>
      </c>
      <c r="C13" s="97"/>
      <c r="D13" s="315">
        <v>0</v>
      </c>
      <c r="E13" s="315">
        <v>0</v>
      </c>
      <c r="F13" s="315">
        <v>0</v>
      </c>
      <c r="G13" s="315">
        <v>0</v>
      </c>
      <c r="H13" s="315">
        <v>0</v>
      </c>
      <c r="I13" s="315">
        <v>0</v>
      </c>
      <c r="J13" s="315">
        <v>0</v>
      </c>
      <c r="K13" s="9">
        <v>0</v>
      </c>
      <c r="L13" s="271">
        <v>0</v>
      </c>
    </row>
    <row r="14" spans="1:12" ht="15.75" customHeight="1">
      <c r="A14" s="28"/>
      <c r="B14" s="97" t="s">
        <v>624</v>
      </c>
      <c r="C14" s="97"/>
      <c r="D14" s="16">
        <v>0</v>
      </c>
      <c r="E14" s="9">
        <v>-1942500000</v>
      </c>
      <c r="F14" s="314">
        <v>0</v>
      </c>
      <c r="G14" s="315">
        <v>0</v>
      </c>
      <c r="H14" s="314">
        <v>0</v>
      </c>
      <c r="I14" s="314">
        <v>0</v>
      </c>
      <c r="J14" s="272">
        <v>0</v>
      </c>
      <c r="K14" s="9">
        <v>0</v>
      </c>
      <c r="L14" s="271">
        <v>-1942500000</v>
      </c>
    </row>
    <row r="15" spans="1:12" ht="15.75" customHeight="1">
      <c r="A15" s="28"/>
      <c r="B15" s="97" t="s">
        <v>625</v>
      </c>
      <c r="C15" s="97"/>
      <c r="D15" s="16">
        <v>0</v>
      </c>
      <c r="E15" s="9">
        <v>0</v>
      </c>
      <c r="F15" s="314">
        <v>0</v>
      </c>
      <c r="G15" s="315">
        <v>0</v>
      </c>
      <c r="H15" s="314">
        <v>942641129</v>
      </c>
      <c r="I15" s="10">
        <v>411000000</v>
      </c>
      <c r="J15" s="269">
        <v>0</v>
      </c>
      <c r="K15" s="9">
        <v>-1353641129</v>
      </c>
      <c r="L15" s="271">
        <v>0</v>
      </c>
    </row>
    <row r="16" spans="1:12" ht="15.75" customHeight="1">
      <c r="A16" s="28"/>
      <c r="B16" s="97" t="s">
        <v>626</v>
      </c>
      <c r="C16" s="97"/>
      <c r="D16" s="16">
        <v>0</v>
      </c>
      <c r="E16" s="9">
        <v>0</v>
      </c>
      <c r="F16" s="9">
        <v>0</v>
      </c>
      <c r="G16" s="315">
        <v>0</v>
      </c>
      <c r="H16" s="314">
        <v>0</v>
      </c>
      <c r="I16" s="314">
        <v>0</v>
      </c>
      <c r="J16" s="269">
        <v>0</v>
      </c>
      <c r="K16" s="9">
        <v>-5820100000</v>
      </c>
      <c r="L16" s="271">
        <v>-5820100000</v>
      </c>
    </row>
    <row r="17" spans="1:12" ht="15.75" customHeight="1">
      <c r="A17" s="28"/>
      <c r="B17" s="97" t="s">
        <v>627</v>
      </c>
      <c r="C17" s="97"/>
      <c r="D17" s="16">
        <v>0</v>
      </c>
      <c r="E17" s="9">
        <v>0</v>
      </c>
      <c r="F17" s="9">
        <v>0</v>
      </c>
      <c r="G17" s="315">
        <v>0</v>
      </c>
      <c r="H17" s="314">
        <v>0</v>
      </c>
      <c r="I17" s="314">
        <v>0</v>
      </c>
      <c r="J17" s="269">
        <v>0</v>
      </c>
      <c r="K17" s="9">
        <v>-1971900000</v>
      </c>
      <c r="L17" s="271">
        <v>-1971900000</v>
      </c>
    </row>
    <row r="18" spans="1:13" ht="15.75" customHeight="1">
      <c r="A18" s="28"/>
      <c r="B18" s="97" t="s">
        <v>628</v>
      </c>
      <c r="C18" s="97"/>
      <c r="D18" s="314">
        <v>0</v>
      </c>
      <c r="E18" s="314">
        <v>0</v>
      </c>
      <c r="F18" s="314">
        <v>0</v>
      </c>
      <c r="G18" s="315">
        <v>0</v>
      </c>
      <c r="H18" s="314">
        <v>0</v>
      </c>
      <c r="I18" s="314">
        <v>0</v>
      </c>
      <c r="J18" s="269">
        <v>0</v>
      </c>
      <c r="K18" s="9">
        <v>0</v>
      </c>
      <c r="L18" s="271">
        <v>0</v>
      </c>
      <c r="M18" s="274">
        <f>SUM(K15:K19)</f>
        <v>-9912923031</v>
      </c>
    </row>
    <row r="19" spans="1:12" ht="15.75" customHeight="1">
      <c r="A19" s="28"/>
      <c r="B19" s="97" t="s">
        <v>185</v>
      </c>
      <c r="C19" s="97"/>
      <c r="D19" s="16">
        <v>0</v>
      </c>
      <c r="E19" s="9">
        <v>0</v>
      </c>
      <c r="F19" s="9">
        <v>0</v>
      </c>
      <c r="G19" s="315">
        <v>0</v>
      </c>
      <c r="H19" s="314">
        <v>0</v>
      </c>
      <c r="I19" s="314">
        <v>0</v>
      </c>
      <c r="J19" s="269">
        <v>0</v>
      </c>
      <c r="K19" s="9">
        <v>-767281902</v>
      </c>
      <c r="L19" s="271">
        <v>-767281902</v>
      </c>
    </row>
    <row r="20" spans="1:12" s="277" customFormat="1" ht="15.75" customHeight="1">
      <c r="A20" s="171" t="s">
        <v>353</v>
      </c>
      <c r="B20" s="275"/>
      <c r="C20" s="275"/>
      <c r="D20" s="276">
        <v>43030500000</v>
      </c>
      <c r="E20" s="276">
        <v>8291518300</v>
      </c>
      <c r="F20" s="276">
        <v>3903636467</v>
      </c>
      <c r="G20" s="276">
        <v>-4000872355</v>
      </c>
      <c r="H20" s="276">
        <v>4129044846</v>
      </c>
      <c r="I20" s="276">
        <v>4201541371</v>
      </c>
      <c r="J20" s="276">
        <v>0</v>
      </c>
      <c r="K20" s="276">
        <v>15451157298</v>
      </c>
      <c r="L20" s="276">
        <v>75006525927</v>
      </c>
    </row>
    <row r="21" spans="1:16" s="277" customFormat="1" ht="15.75" customHeight="1">
      <c r="A21" s="171" t="s">
        <v>354</v>
      </c>
      <c r="B21" s="275"/>
      <c r="C21" s="275"/>
      <c r="D21" s="278">
        <v>43030500000</v>
      </c>
      <c r="E21" s="278">
        <v>8291518300</v>
      </c>
      <c r="F21" s="278">
        <v>3903636467</v>
      </c>
      <c r="G21" s="278">
        <v>-4000872355</v>
      </c>
      <c r="H21" s="278">
        <v>4129044846</v>
      </c>
      <c r="I21" s="276">
        <v>4201541371</v>
      </c>
      <c r="J21" s="279">
        <v>0</v>
      </c>
      <c r="K21" s="278">
        <v>15451157298</v>
      </c>
      <c r="L21" s="278">
        <f>D21+E21+F21+G21+H21+I21+J21+K21</f>
        <v>75006525927</v>
      </c>
      <c r="M21" s="280">
        <f>L21-'[1]CDKT '!K118</f>
        <v>3235487602.467499</v>
      </c>
      <c r="P21" s="280"/>
    </row>
    <row r="22" spans="1:12" ht="15.75" customHeight="1">
      <c r="A22" s="28"/>
      <c r="B22" s="97" t="s">
        <v>351</v>
      </c>
      <c r="C22" s="97"/>
      <c r="D22" s="270">
        <v>0</v>
      </c>
      <c r="E22" s="270">
        <v>0</v>
      </c>
      <c r="F22" s="270">
        <v>0</v>
      </c>
      <c r="G22" s="270">
        <v>0</v>
      </c>
      <c r="H22" s="270">
        <v>0</v>
      </c>
      <c r="I22" s="270">
        <v>0</v>
      </c>
      <c r="J22" s="281">
        <v>0</v>
      </c>
      <c r="K22" s="9">
        <v>0</v>
      </c>
      <c r="L22" s="273">
        <f>SUM(D22:K22)</f>
        <v>0</v>
      </c>
    </row>
    <row r="23" spans="1:16" ht="15.75">
      <c r="A23" s="28"/>
      <c r="B23" s="67" t="s">
        <v>623</v>
      </c>
      <c r="C23" s="97"/>
      <c r="D23" s="270">
        <v>0</v>
      </c>
      <c r="E23" s="270">
        <v>0</v>
      </c>
      <c r="F23" s="270">
        <v>0</v>
      </c>
      <c r="G23" s="270">
        <v>0</v>
      </c>
      <c r="H23" s="270">
        <v>0</v>
      </c>
      <c r="I23" s="270">
        <v>0</v>
      </c>
      <c r="J23" s="281">
        <v>0</v>
      </c>
      <c r="K23" s="9">
        <v>14785991037</v>
      </c>
      <c r="L23" s="273">
        <f aca="true" t="shared" si="0" ref="L23:L30">SUM(D23:K23)</f>
        <v>14785991037</v>
      </c>
      <c r="P23" s="274">
        <f>K23-15345070059</f>
        <v>-559079022</v>
      </c>
    </row>
    <row r="24" spans="1:12" ht="15.75">
      <c r="A24" s="28"/>
      <c r="B24" s="97" t="s">
        <v>182</v>
      </c>
      <c r="C24" s="97"/>
      <c r="D24" s="270">
        <v>0</v>
      </c>
      <c r="E24" s="270">
        <v>0</v>
      </c>
      <c r="F24" s="270">
        <v>0</v>
      </c>
      <c r="G24" s="270">
        <v>0</v>
      </c>
      <c r="H24" s="270">
        <v>0</v>
      </c>
      <c r="I24" s="270">
        <v>0</v>
      </c>
      <c r="J24" s="281">
        <v>0</v>
      </c>
      <c r="K24" s="9">
        <v>3737102675</v>
      </c>
      <c r="L24" s="273">
        <f t="shared" si="0"/>
        <v>3737102675</v>
      </c>
    </row>
    <row r="25" spans="1:12" ht="15.75">
      <c r="A25" s="28"/>
      <c r="B25" s="97" t="s">
        <v>624</v>
      </c>
      <c r="C25" s="97"/>
      <c r="D25" s="270">
        <v>0</v>
      </c>
      <c r="E25" s="270">
        <v>0</v>
      </c>
      <c r="F25" s="270">
        <v>0</v>
      </c>
      <c r="G25" s="270">
        <v>0</v>
      </c>
      <c r="H25" s="270">
        <v>0</v>
      </c>
      <c r="I25" s="270">
        <v>0</v>
      </c>
      <c r="J25" s="281">
        <v>0</v>
      </c>
      <c r="K25" s="9"/>
      <c r="L25" s="273">
        <f t="shared" si="0"/>
        <v>0</v>
      </c>
    </row>
    <row r="26" spans="1:12" ht="15.75" customHeight="1">
      <c r="A26" s="28"/>
      <c r="B26" s="97" t="s">
        <v>625</v>
      </c>
      <c r="C26" s="97"/>
      <c r="D26" s="270">
        <v>0</v>
      </c>
      <c r="E26" s="270">
        <v>0</v>
      </c>
      <c r="F26" s="270">
        <v>0</v>
      </c>
      <c r="G26" s="270">
        <v>0</v>
      </c>
      <c r="H26" s="270">
        <v>882455390</v>
      </c>
      <c r="I26" s="270">
        <v>101508629</v>
      </c>
      <c r="J26" s="281">
        <v>0</v>
      </c>
      <c r="K26" s="9">
        <v>-983964019</v>
      </c>
      <c r="L26" s="273">
        <f t="shared" si="0"/>
        <v>0</v>
      </c>
    </row>
    <row r="27" spans="1:12" ht="15.75" customHeight="1">
      <c r="A27" s="28"/>
      <c r="B27" s="97" t="s">
        <v>629</v>
      </c>
      <c r="C27" s="97"/>
      <c r="D27" s="270">
        <v>0</v>
      </c>
      <c r="E27" s="270">
        <v>0</v>
      </c>
      <c r="F27" s="270">
        <v>0</v>
      </c>
      <c r="G27" s="270">
        <v>0</v>
      </c>
      <c r="H27" s="270">
        <v>0</v>
      </c>
      <c r="I27" s="270">
        <v>0</v>
      </c>
      <c r="J27" s="281">
        <v>0</v>
      </c>
      <c r="K27" s="9">
        <v>-2987167233</v>
      </c>
      <c r="L27" s="273">
        <f t="shared" si="0"/>
        <v>-2987167233</v>
      </c>
    </row>
    <row r="28" spans="1:12" ht="15.75" customHeight="1">
      <c r="A28" s="28"/>
      <c r="B28" s="97" t="s">
        <v>630</v>
      </c>
      <c r="C28" s="97"/>
      <c r="D28" s="270">
        <v>0</v>
      </c>
      <c r="E28" s="270">
        <v>0</v>
      </c>
      <c r="F28" s="270">
        <v>0</v>
      </c>
      <c r="G28" s="270">
        <v>0</v>
      </c>
      <c r="H28" s="270">
        <v>0</v>
      </c>
      <c r="I28" s="270">
        <v>0</v>
      </c>
      <c r="J28" s="281">
        <v>0</v>
      </c>
      <c r="K28" s="9">
        <f>-8714278422-77012300-94374000</f>
        <v>-8885664722</v>
      </c>
      <c r="L28" s="273">
        <f t="shared" si="0"/>
        <v>-8885664722</v>
      </c>
    </row>
    <row r="29" spans="1:13" ht="15.75" customHeight="1">
      <c r="A29" s="28"/>
      <c r="B29" s="97" t="s">
        <v>628</v>
      </c>
      <c r="C29" s="97"/>
      <c r="D29" s="270">
        <v>0</v>
      </c>
      <c r="E29" s="270">
        <v>0</v>
      </c>
      <c r="F29" s="270">
        <v>0</v>
      </c>
      <c r="G29" s="270">
        <v>0</v>
      </c>
      <c r="H29" s="270">
        <v>0</v>
      </c>
      <c r="I29" s="270">
        <v>0</v>
      </c>
      <c r="J29" s="281">
        <v>0</v>
      </c>
      <c r="K29" s="9">
        <v>0</v>
      </c>
      <c r="L29" s="273">
        <f t="shared" si="0"/>
        <v>0</v>
      </c>
      <c r="M29" s="274">
        <f>SUM(K26:K30)</f>
        <v>-13028599368</v>
      </c>
    </row>
    <row r="30" spans="1:17" ht="15.75" customHeight="1">
      <c r="A30" s="100"/>
      <c r="B30" s="97" t="s">
        <v>185</v>
      </c>
      <c r="C30" s="97"/>
      <c r="D30" s="270">
        <v>0</v>
      </c>
      <c r="E30" s="270">
        <v>0</v>
      </c>
      <c r="F30" s="270">
        <v>0</v>
      </c>
      <c r="G30" s="270">
        <v>0</v>
      </c>
      <c r="H30" s="270">
        <v>-3737102675</v>
      </c>
      <c r="I30" s="270">
        <v>0</v>
      </c>
      <c r="J30" s="270">
        <v>0</v>
      </c>
      <c r="K30" s="9">
        <v>-171803394</v>
      </c>
      <c r="L30" s="273">
        <f t="shared" si="0"/>
        <v>-3908906069</v>
      </c>
      <c r="Q30" s="249" t="s">
        <v>670</v>
      </c>
    </row>
    <row r="31" spans="1:16" s="277" customFormat="1" ht="15.75" customHeight="1" thickBot="1">
      <c r="A31" s="177" t="s">
        <v>631</v>
      </c>
      <c r="B31" s="282"/>
      <c r="C31" s="282"/>
      <c r="D31" s="283">
        <f aca="true" t="shared" si="1" ref="D31:L31">SUM(D21:D30)</f>
        <v>43030500000</v>
      </c>
      <c r="E31" s="283">
        <f t="shared" si="1"/>
        <v>8291518300</v>
      </c>
      <c r="F31" s="283">
        <f t="shared" si="1"/>
        <v>3903636467</v>
      </c>
      <c r="G31" s="283">
        <f t="shared" si="1"/>
        <v>-4000872355</v>
      </c>
      <c r="H31" s="283">
        <f t="shared" si="1"/>
        <v>1274397561</v>
      </c>
      <c r="I31" s="283">
        <f t="shared" si="1"/>
        <v>4303050000</v>
      </c>
      <c r="J31" s="283">
        <f t="shared" si="1"/>
        <v>0</v>
      </c>
      <c r="K31" s="283">
        <f t="shared" si="1"/>
        <v>20945651642</v>
      </c>
      <c r="L31" s="283">
        <f t="shared" si="1"/>
        <v>77747881615</v>
      </c>
      <c r="M31" s="280">
        <f>L31-'[1]CDKT '!I118</f>
        <v>7217962229</v>
      </c>
      <c r="O31" s="280"/>
      <c r="P31" s="280">
        <f>SUM(D31:K31)</f>
        <v>77747881615</v>
      </c>
    </row>
    <row r="32" spans="4:14" s="284" customFormat="1" ht="15" customHeight="1" hidden="1" thickTop="1">
      <c r="D32" s="285">
        <v>0</v>
      </c>
      <c r="E32" s="285">
        <v>0</v>
      </c>
      <c r="F32" s="285">
        <v>0</v>
      </c>
      <c r="G32" s="285">
        <v>-4000872355</v>
      </c>
      <c r="H32" s="285">
        <v>-0.4250001907348633</v>
      </c>
      <c r="I32" s="285"/>
      <c r="J32" s="285"/>
      <c r="K32" s="286">
        <v>0.34999847412109375</v>
      </c>
      <c r="L32" s="287">
        <v>0</v>
      </c>
      <c r="N32" s="287"/>
    </row>
    <row r="33" spans="1:16" ht="15.75" customHeight="1" thickTop="1">
      <c r="A33" s="25"/>
      <c r="B33" s="66"/>
      <c r="C33" s="66"/>
      <c r="D33" s="66"/>
      <c r="E33" s="66"/>
      <c r="F33" s="66"/>
      <c r="G33" s="66"/>
      <c r="H33" s="66"/>
      <c r="J33" s="85"/>
      <c r="K33" s="92"/>
      <c r="L33" s="250"/>
      <c r="M33" s="288">
        <f>M31*2</f>
        <v>14435924458</v>
      </c>
      <c r="P33" s="1">
        <f>P31-L31</f>
        <v>0</v>
      </c>
    </row>
    <row r="34" spans="1:16" ht="15.75" customHeight="1">
      <c r="A34" s="12"/>
      <c r="B34" s="246"/>
      <c r="C34" s="246"/>
      <c r="D34" s="139"/>
      <c r="F34" s="246"/>
      <c r="G34" s="246"/>
      <c r="I34" s="289"/>
      <c r="J34" s="289"/>
      <c r="K34" s="289"/>
      <c r="L34" s="250"/>
      <c r="M34" s="2">
        <f>M33+K30</f>
        <v>14264121064</v>
      </c>
      <c r="P34">
        <v>74900438688</v>
      </c>
    </row>
    <row r="35" spans="1:16" ht="15.75" customHeight="1">
      <c r="A35" s="12"/>
      <c r="B35" s="290"/>
      <c r="C35" s="12"/>
      <c r="D35" s="291"/>
      <c r="E35" s="292"/>
      <c r="F35" s="293"/>
      <c r="G35" s="12"/>
      <c r="H35" s="10"/>
      <c r="I35" s="16"/>
      <c r="J35" s="16"/>
      <c r="K35" s="16"/>
      <c r="L35" s="250"/>
      <c r="P35" s="1">
        <f>P31-P34</f>
        <v>2847442927</v>
      </c>
    </row>
    <row r="36" spans="1:12" ht="15.75" customHeight="1">
      <c r="A36" s="12"/>
      <c r="B36" s="6"/>
      <c r="C36" s="12"/>
      <c r="D36" s="294"/>
      <c r="E36" s="8"/>
      <c r="F36" s="248"/>
      <c r="G36" s="12"/>
      <c r="H36" s="10"/>
      <c r="I36" s="16"/>
      <c r="J36" s="16"/>
      <c r="K36" s="16"/>
      <c r="L36" s="250"/>
    </row>
    <row r="37" spans="1:12" ht="15.75" customHeight="1">
      <c r="A37" s="12"/>
      <c r="B37" s="6"/>
      <c r="C37" s="12"/>
      <c r="D37" s="294"/>
      <c r="E37" s="8"/>
      <c r="F37" s="248"/>
      <c r="G37" s="12"/>
      <c r="H37" s="10"/>
      <c r="I37" s="16"/>
      <c r="J37" s="16"/>
      <c r="K37" s="16"/>
      <c r="L37" s="250"/>
    </row>
    <row r="38" spans="1:12" ht="15.75" customHeight="1">
      <c r="A38" s="12"/>
      <c r="B38" s="6"/>
      <c r="C38" s="12"/>
      <c r="D38" s="294"/>
      <c r="E38" s="8"/>
      <c r="F38" s="248"/>
      <c r="G38" s="12"/>
      <c r="H38" s="10"/>
      <c r="I38" s="16"/>
      <c r="J38" s="16"/>
      <c r="K38" s="16"/>
      <c r="L38" s="250"/>
    </row>
    <row r="39" spans="1:12" s="39" customFormat="1" ht="15.75" customHeight="1">
      <c r="A39" s="295"/>
      <c r="B39" s="296"/>
      <c r="C39" s="295"/>
      <c r="D39" s="18"/>
      <c r="E39" s="297"/>
      <c r="F39" s="298"/>
      <c r="G39" s="295"/>
      <c r="H39" s="247"/>
      <c r="I39" s="11"/>
      <c r="J39" s="11"/>
      <c r="K39" s="11"/>
      <c r="L39" s="299"/>
    </row>
  </sheetData>
  <sheetProtection/>
  <mergeCells count="2">
    <mergeCell ref="K2:L3"/>
    <mergeCell ref="A9:C9"/>
  </mergeCells>
  <printOptions/>
  <pageMargins left="0.2" right="0.16" top="0.7480314960629921" bottom="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CTY CP TM-DV TDE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CPC</dc:creator>
  <cp:keywords/>
  <dc:description/>
  <cp:lastModifiedBy>Sony</cp:lastModifiedBy>
  <cp:lastPrinted>2013-01-20T08:28:22Z</cp:lastPrinted>
  <dcterms:created xsi:type="dcterms:W3CDTF">2011-04-25T04:39:38Z</dcterms:created>
  <dcterms:modified xsi:type="dcterms:W3CDTF">2013-01-20T08:30:14Z</dcterms:modified>
  <cp:category/>
  <cp:version/>
  <cp:contentType/>
  <cp:contentStatus/>
</cp:coreProperties>
</file>